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\\MUCE019334\MUC-Home16$\n332123\desktop\"/>
    </mc:Choice>
  </mc:AlternateContent>
  <bookViews>
    <workbookView xWindow="3990" yWindow="315" windowWidth="15480" windowHeight="10230" tabRatio="849" firstSheet="2" activeTab="4"/>
  </bookViews>
  <sheets>
    <sheet name="_com.sap.ip.bi.xl.hiddensheet" sheetId="5" state="veryHidden" r:id="rId1"/>
    <sheet name="BExRepositorySheet" sheetId="4" state="veryHidden" r:id="rId2"/>
    <sheet name="IS segment reporting" sheetId="7" r:id="rId3"/>
    <sheet name="IS segment reporting (Q)" sheetId="17" r:id="rId4"/>
    <sheet name="Balance sheet segment reporting" sheetId="24" r:id="rId5"/>
    <sheet name="Graph" sheetId="2" state="hidden" r:id="rId6"/>
  </sheets>
  <externalReferences>
    <externalReference r:id="rId7"/>
    <externalReference r:id="rId8"/>
    <externalReference r:id="rId9"/>
  </externalReferences>
  <definedNames>
    <definedName name="DF_GRID_1">#REF!</definedName>
    <definedName name="DF_NAVPANEL_13" localSheetId="3">#REF!</definedName>
    <definedName name="DF_NAVPANEL_13">#REF!</definedName>
    <definedName name="DF_NAVPANEL_18" localSheetId="3">#REF!</definedName>
    <definedName name="DF_NAVPANEL_18">#REF!</definedName>
    <definedName name="_xlnm.Print_Area" localSheetId="4">'Balance sheet segment reporting'!$A$1:$Y$60</definedName>
    <definedName name="_xlnm.Print_Area" localSheetId="2">'IS segment reporting'!$A$1:$T$27</definedName>
    <definedName name="_xlnm.Print_Area" localSheetId="3">'IS segment reporting (Q)'!$A$1:$T$27</definedName>
    <definedName name="SAPBEXhrIndnt" hidden="1">"Wide"</definedName>
    <definedName name="SAPBEXrevision" hidden="1">11</definedName>
    <definedName name="SAPBEXsysID" hidden="1">"A41"</definedName>
    <definedName name="SAPBEXwbID" hidden="1">"D8W1HRUOA016M6X41GDPB8KLS"</definedName>
    <definedName name="SAPCrosstab1">#REF!</definedName>
    <definedName name="SAPsysID" hidden="1">"708C5W7SBKP804JT78WJ0JNKI"</definedName>
    <definedName name="SAPwbID" hidden="1">"ARS"</definedName>
  </definedNames>
  <calcPr calcId="152511" concurrentManualCount="2"/>
</workbook>
</file>

<file path=xl/calcChain.xml><?xml version="1.0" encoding="utf-8"?>
<calcChain xmlns="http://schemas.openxmlformats.org/spreadsheetml/2006/main">
  <c r="T52" i="24" l="1"/>
  <c r="S52" i="24"/>
  <c r="T51" i="24"/>
  <c r="S51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T38" i="24"/>
  <c r="S38" i="24"/>
  <c r="R38" i="24"/>
  <c r="Q38" i="24"/>
  <c r="P38" i="24"/>
  <c r="O38" i="24"/>
  <c r="N38" i="24"/>
  <c r="M38" i="24"/>
  <c r="J38" i="24"/>
  <c r="I38" i="24"/>
  <c r="W30" i="24"/>
  <c r="T9" i="24"/>
  <c r="S9" i="24"/>
  <c r="R9" i="24"/>
  <c r="Q9" i="24"/>
  <c r="P9" i="24"/>
  <c r="O9" i="24"/>
  <c r="N9" i="24"/>
  <c r="M9" i="24"/>
  <c r="J9" i="24"/>
  <c r="I9" i="24"/>
  <c r="A4" i="24"/>
  <c r="A33" i="24" s="1"/>
  <c r="V30" i="24" s="1"/>
  <c r="W1" i="24"/>
  <c r="V1" i="24" l="1"/>
  <c r="K9" i="24"/>
  <c r="L38" i="24"/>
  <c r="L9" i="24"/>
  <c r="K38" i="24"/>
  <c r="D32" i="17" l="1"/>
  <c r="D31" i="17"/>
  <c r="P29" i="17"/>
  <c r="N29" i="17"/>
  <c r="L29" i="17"/>
  <c r="J29" i="17"/>
  <c r="H29" i="17"/>
  <c r="F29" i="17"/>
  <c r="D29" i="17"/>
  <c r="P9" i="17"/>
  <c r="O9" i="17"/>
  <c r="F9" i="17"/>
  <c r="H9" i="17" s="1"/>
  <c r="E9" i="17"/>
  <c r="G9" i="17" s="1"/>
  <c r="R1" i="17"/>
  <c r="P9" i="7"/>
  <c r="O9" i="7"/>
  <c r="F9" i="7"/>
  <c r="H9" i="7" s="1"/>
  <c r="E9" i="7"/>
  <c r="G9" i="7" s="1"/>
  <c r="R1" i="7"/>
  <c r="C29" i="17" l="1"/>
  <c r="M29" i="17"/>
  <c r="K29" i="17"/>
  <c r="J9" i="17"/>
  <c r="I9" i="7"/>
  <c r="I9" i="17"/>
  <c r="C32" i="17"/>
  <c r="J9" i="7"/>
  <c r="C31" i="17"/>
  <c r="I29" i="17"/>
  <c r="E29" i="17"/>
  <c r="G29" i="17"/>
  <c r="N9" i="7" l="1"/>
  <c r="L9" i="7"/>
  <c r="M9" i="17"/>
  <c r="K9" i="17"/>
  <c r="K9" i="7"/>
  <c r="M9" i="7"/>
  <c r="L9" i="17"/>
  <c r="N9" i="17"/>
  <c r="O33" i="17"/>
  <c r="O32" i="17"/>
  <c r="O29" i="17"/>
  <c r="P33" i="17" l="1"/>
  <c r="P32" i="17"/>
</calcChain>
</file>

<file path=xl/sharedStrings.xml><?xml version="1.0" encoding="utf-8"?>
<sst xmlns="http://schemas.openxmlformats.org/spreadsheetml/2006/main" count="257" uniqueCount="133">
  <si>
    <t>FEP8Qry3</t>
  </si>
  <si>
    <t>Information</t>
  </si>
  <si>
    <t xml:space="preserve"> </t>
  </si>
  <si>
    <t>Filter</t>
  </si>
  <si>
    <t>Reinsurance</t>
  </si>
  <si>
    <t>Munich Health</t>
  </si>
  <si>
    <t>Total_ytd</t>
  </si>
  <si>
    <t>Total_ytd(PY)</t>
  </si>
  <si>
    <t>Key figures</t>
  </si>
  <si>
    <t>€m</t>
  </si>
  <si>
    <t>Gross premiums written</t>
  </si>
  <si>
    <t>1.</t>
  </si>
  <si>
    <t>2.</t>
  </si>
  <si>
    <t>Income from technical interests</t>
  </si>
  <si>
    <t>3.</t>
  </si>
  <si>
    <t>Net expenses for claims and benefits</t>
  </si>
  <si>
    <t>4.</t>
  </si>
  <si>
    <t>5.</t>
  </si>
  <si>
    <t>Technical result</t>
  </si>
  <si>
    <t>6.</t>
  </si>
  <si>
    <t>Investment result</t>
  </si>
  <si>
    <t>7.</t>
  </si>
  <si>
    <t>Insurance-related investment result</t>
  </si>
  <si>
    <t>8.</t>
  </si>
  <si>
    <t>9.</t>
  </si>
  <si>
    <t>10.</t>
  </si>
  <si>
    <t>Deduction of income from technical interests</t>
  </si>
  <si>
    <t>11.</t>
  </si>
  <si>
    <t>Non-technical result</t>
  </si>
  <si>
    <t>12.</t>
  </si>
  <si>
    <t>Operating result</t>
  </si>
  <si>
    <t>13.</t>
  </si>
  <si>
    <t>14.</t>
  </si>
  <si>
    <t>Taxes on income</t>
  </si>
  <si>
    <t>Consolidated result</t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</si>
  <si>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</si>
  <si>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</si>
  <si>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</si>
  <si>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</si>
  <si>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</si>
  <si>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</si>
  <si>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</si>
  <si>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</si>
  <si>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</si>
  <si>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</si>
  <si>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Munich Health_ytd</t>
  </si>
  <si>
    <t>Munich Health_ytd(PY)</t>
  </si>
  <si>
    <t>Segment income statement</t>
  </si>
  <si>
    <t>ERGO</t>
  </si>
  <si>
    <t>Total</t>
  </si>
  <si>
    <t>Life</t>
  </si>
  <si>
    <t>Property-
casualty</t>
  </si>
  <si>
    <t>Life and Health Germany</t>
  </si>
  <si>
    <t>Property-casualty Germany</t>
  </si>
  <si>
    <t>International</t>
  </si>
  <si>
    <t>Date</t>
  </si>
  <si>
    <t>Net earned premiums</t>
  </si>
  <si>
    <t>Net operating expenses</t>
  </si>
  <si>
    <t>Other operating result</t>
  </si>
  <si>
    <r>
      <t>Other</t>
    </r>
    <r>
      <rPr>
        <vertAlign val="superscript"/>
        <sz val="14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</si>
  <si>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Other non-operating result, impairment losses of goodwill and net finance costs</t>
    </r>
  </si>
  <si>
    <t>Tax Rate:</t>
  </si>
  <si>
    <t>RV Tax Rate:</t>
  </si>
  <si>
    <t>EV Tax Rate:</t>
  </si>
  <si>
    <t>Q1-4 2015</t>
  </si>
  <si>
    <t>Q1-4 2014</t>
  </si>
  <si>
    <t>Q4 2015</t>
  </si>
  <si>
    <t>Q4 2014</t>
  </si>
  <si>
    <t>Reinsurance_Life_qtd</t>
  </si>
  <si>
    <t>Reinsurance_Life_qtd(PY)</t>
  </si>
  <si>
    <t>Reinsurance_Property-
casualty_qtd</t>
  </si>
  <si>
    <t>Reinsurance_Property-
casualty_qtd(PY)</t>
  </si>
  <si>
    <t>ERGO_Life and Health Germany_qtd</t>
  </si>
  <si>
    <t>ERGO_Life and Health Germany_qtd(PY)</t>
  </si>
  <si>
    <t>ERGO_Property-casualty Germany_qtd</t>
  </si>
  <si>
    <t>ERGO_Property-casualty Germany_qtd(PY)</t>
  </si>
  <si>
    <t>ERGO_International_qtd</t>
  </si>
  <si>
    <t>ERGO_International_qtd(PY)</t>
  </si>
  <si>
    <t>Munich Health_qtd</t>
  </si>
  <si>
    <t>Munich Health_qtd(PY)</t>
  </si>
  <si>
    <t>Total_qtd</t>
  </si>
  <si>
    <t>Total_qtd(PY)</t>
  </si>
  <si>
    <t>Q4 2015 vs. Q4 2014*</t>
  </si>
  <si>
    <t>Q1-4 2015 vs. Q1-4 2014*</t>
  </si>
  <si>
    <t>* Adjusted</t>
  </si>
  <si>
    <t>Segment balance sheet (Assets)</t>
  </si>
  <si>
    <t>31.12.2014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</si>
  <si>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</si>
  <si>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</si>
  <si>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</si>
  <si>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</si>
  <si>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</si>
  <si>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</si>
  <si>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</si>
  <si>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</si>
  <si>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</si>
  <si>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</si>
  <si>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</si>
  <si>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</si>
  <si>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</si>
  <si>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</si>
  <si>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</si>
  <si>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</si>
  <si>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Subtotal</t>
  </si>
  <si>
    <t>V.</t>
  </si>
  <si>
    <t>Deposits retained on assumed reinsurance</t>
  </si>
  <si>
    <t xml:space="preserve">VI. </t>
  </si>
  <si>
    <t>Other investments</t>
  </si>
  <si>
    <t>C.</t>
  </si>
  <si>
    <t>Insurance-related investments</t>
  </si>
  <si>
    <t>D.</t>
  </si>
  <si>
    <t>Ceded share of underwriting provisions</t>
  </si>
  <si>
    <t>E.</t>
  </si>
  <si>
    <t>Other segment assets</t>
  </si>
  <si>
    <t>Total segment assets</t>
  </si>
  <si>
    <t>Segment balance sheet (Liabilities)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</si>
  <si>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</si>
  <si>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</si>
  <si>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</si>
  <si>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</si>
  <si>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</si>
  <si>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</si>
  <si>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technical provisions for unit-linked life insurance</t>
  </si>
  <si>
    <t>Other accrued liabilities</t>
  </si>
  <si>
    <t>Other segment liabilities</t>
  </si>
  <si>
    <t>Total segment liabilities</t>
  </si>
  <si>
    <t>Equity</t>
  </si>
  <si>
    <t>Total equity and liabilities</t>
  </si>
  <si>
    <t>31.12.2015</t>
  </si>
  <si>
    <t>Assets held for sale</t>
  </si>
  <si>
    <t>F.</t>
  </si>
  <si>
    <r>
      <t>*</t>
    </r>
    <r>
      <rPr>
        <sz val="11"/>
        <color theme="1"/>
        <rFont val="Arial"/>
        <family val="2"/>
      </rPr>
      <t>Adjusted</t>
    </r>
  </si>
  <si>
    <t>Liabilities held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</si>
</sst>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000"/>
    <numFmt numFmtId="167" formatCode="0.0%"/>
    <numFmt numFmtId="168" formatCode="_-* #,##0.00\ [$€-1]_-;\-* #,##0.00\ [$€-1]_-;_-* &quot;-&quot;??\ [$€-1]_-"/>
  </numFmts>
  <fonts count="90">
    <font>
      <sz val="8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8"/>
      <name val="Arial"/>
      <family val="2"/>
    </font>
    <font>
      <i/>
      <sz val="10"/>
      <color rgb="FF7F7F7F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Arial"/>
      <family val="2"/>
    </font>
    <font>
      <sz val="10"/>
      <color rgb="FF0061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9C0006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6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rgb="FF72205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rgb="FFAF1228"/>
      </top>
      <bottom/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double">
        <color auto="1"/>
      </bottom>
      <diagonal/>
    </border>
  </borders>
  <cellStyleXfs count="367">
    <xf numFmtId="0" fontId="0" fillId="2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1" applyNumberForma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1" applyNumberFormat="0" applyAlignment="0" applyProtection="0"/>
    <xf numFmtId="0" fontId="19" fillId="21" borderId="0" applyNumberFormat="0" applyBorder="0" applyAlignment="0" applyProtection="0"/>
    <xf numFmtId="0" fontId="20" fillId="23" borderId="7" applyNumberFormat="0" applyAlignment="0" applyProtection="0"/>
    <xf numFmtId="0" fontId="2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1" borderId="19" applyNumberFormat="0" applyAlignment="0" applyProtection="0">
      <alignment horizontal="left" vertical="center" indent="1"/>
    </xf>
    <xf numFmtId="164" fontId="26" fillId="0" borderId="20" applyNumberFormat="0" applyProtection="0">
      <alignment horizontal="right" vertical="center"/>
    </xf>
    <xf numFmtId="164" fontId="25" fillId="0" borderId="21" applyNumberFormat="0" applyProtection="0">
      <alignment horizontal="right" vertical="center"/>
    </xf>
    <xf numFmtId="0" fontId="27" fillId="32" borderId="21" applyNumberFormat="0" applyAlignment="0" applyProtection="0">
      <alignment horizontal="left" vertical="center" indent="1"/>
    </xf>
    <xf numFmtId="0" fontId="27" fillId="33" borderId="21" applyNumberFormat="0" applyAlignment="0" applyProtection="0">
      <alignment horizontal="left" vertical="center" indent="1"/>
    </xf>
    <xf numFmtId="164" fontId="26" fillId="34" borderId="20" applyNumberFormat="0" applyBorder="0" applyProtection="0">
      <alignment horizontal="right" vertical="center"/>
    </xf>
    <xf numFmtId="0" fontId="27" fillId="32" borderId="21" applyNumberFormat="0" applyAlignment="0" applyProtection="0">
      <alignment horizontal="left" vertical="center" indent="1"/>
    </xf>
    <xf numFmtId="164" fontId="25" fillId="33" borderId="21" applyNumberFormat="0" applyProtection="0">
      <alignment horizontal="right" vertical="center"/>
    </xf>
    <xf numFmtId="164" fontId="25" fillId="34" borderId="21" applyNumberFormat="0" applyBorder="0" applyProtection="0">
      <alignment horizontal="right" vertical="center"/>
    </xf>
    <xf numFmtId="164" fontId="28" fillId="35" borderId="22" applyNumberFormat="0" applyBorder="0" applyAlignment="0" applyProtection="0">
      <alignment horizontal="right" vertical="center" indent="1"/>
    </xf>
    <xf numFmtId="164" fontId="29" fillId="36" borderId="22" applyNumberFormat="0" applyBorder="0" applyAlignment="0" applyProtection="0">
      <alignment horizontal="right" vertical="center" indent="1"/>
    </xf>
    <xf numFmtId="164" fontId="29" fillId="37" borderId="22" applyNumberFormat="0" applyBorder="0" applyAlignment="0" applyProtection="0">
      <alignment horizontal="right" vertical="center" indent="1"/>
    </xf>
    <xf numFmtId="164" fontId="30" fillId="38" borderId="22" applyNumberFormat="0" applyBorder="0" applyAlignment="0" applyProtection="0">
      <alignment horizontal="right" vertical="center" indent="1"/>
    </xf>
    <xf numFmtId="164" fontId="30" fillId="39" borderId="22" applyNumberFormat="0" applyBorder="0" applyAlignment="0" applyProtection="0">
      <alignment horizontal="right" vertical="center" indent="1"/>
    </xf>
    <xf numFmtId="164" fontId="30" fillId="40" borderId="22" applyNumberFormat="0" applyBorder="0" applyAlignment="0" applyProtection="0">
      <alignment horizontal="right" vertical="center" indent="1"/>
    </xf>
    <xf numFmtId="164" fontId="31" fillId="41" borderId="22" applyNumberFormat="0" applyBorder="0" applyAlignment="0" applyProtection="0">
      <alignment horizontal="right" vertical="center" indent="1"/>
    </xf>
    <xf numFmtId="164" fontId="31" fillId="42" borderId="22" applyNumberFormat="0" applyBorder="0" applyAlignment="0" applyProtection="0">
      <alignment horizontal="right" vertical="center" indent="1"/>
    </xf>
    <xf numFmtId="164" fontId="31" fillId="43" borderId="22" applyNumberFormat="0" applyBorder="0" applyAlignment="0" applyProtection="0">
      <alignment horizontal="right" vertical="center" indent="1"/>
    </xf>
    <xf numFmtId="0" fontId="32" fillId="0" borderId="19" applyNumberFormat="0" applyFont="0" applyFill="0" applyAlignment="0" applyProtection="0"/>
    <xf numFmtId="164" fontId="26" fillId="44" borderId="19" applyNumberFormat="0" applyAlignment="0" applyProtection="0">
      <alignment horizontal="left" vertical="center" indent="1"/>
    </xf>
    <xf numFmtId="0" fontId="25" fillId="31" borderId="21" applyNumberFormat="0" applyAlignment="0" applyProtection="0">
      <alignment horizontal="left" vertical="center" indent="1"/>
    </xf>
    <xf numFmtId="0" fontId="27" fillId="45" borderId="19" applyNumberFormat="0" applyAlignment="0" applyProtection="0">
      <alignment horizontal="left" vertical="center" indent="1"/>
    </xf>
    <xf numFmtId="0" fontId="27" fillId="46" borderId="19" applyNumberFormat="0" applyAlignment="0" applyProtection="0">
      <alignment horizontal="left" vertical="center" indent="1"/>
    </xf>
    <xf numFmtId="0" fontId="27" fillId="47" borderId="19" applyNumberFormat="0" applyAlignment="0" applyProtection="0">
      <alignment horizontal="left" vertical="center" indent="1"/>
    </xf>
    <xf numFmtId="0" fontId="27" fillId="34" borderId="19" applyNumberFormat="0" applyAlignment="0" applyProtection="0">
      <alignment horizontal="left" vertical="center" indent="1"/>
    </xf>
    <xf numFmtId="0" fontId="27" fillId="33" borderId="21" applyNumberFormat="0" applyAlignment="0" applyProtection="0">
      <alignment horizontal="left" vertical="center" indent="1"/>
    </xf>
    <xf numFmtId="0" fontId="33" fillId="0" borderId="23" applyNumberFormat="0" applyFill="0" applyBorder="0" applyAlignment="0" applyProtection="0"/>
    <xf numFmtId="0" fontId="34" fillId="0" borderId="23" applyBorder="0" applyAlignment="0" applyProtection="0"/>
    <xf numFmtId="0" fontId="33" fillId="32" borderId="21" applyNumberFormat="0" applyAlignment="0" applyProtection="0">
      <alignment horizontal="left" vertical="center" indent="1"/>
    </xf>
    <xf numFmtId="0" fontId="33" fillId="32" borderId="21" applyNumberFormat="0" applyAlignment="0" applyProtection="0">
      <alignment horizontal="left" vertical="center" indent="1"/>
    </xf>
    <xf numFmtId="0" fontId="33" fillId="33" borderId="21" applyNumberFormat="0" applyAlignment="0" applyProtection="0">
      <alignment horizontal="left" vertical="center" indent="1"/>
    </xf>
    <xf numFmtId="164" fontId="35" fillId="33" borderId="21" applyNumberFormat="0" applyProtection="0">
      <alignment horizontal="right" vertical="center"/>
    </xf>
    <xf numFmtId="164" fontId="36" fillId="34" borderId="20" applyNumberFormat="0" applyBorder="0" applyProtection="0">
      <alignment horizontal="right" vertical="center"/>
    </xf>
    <xf numFmtId="164" fontId="35" fillId="34" borderId="21" applyNumberFormat="0" applyBorder="0" applyProtection="0">
      <alignment horizontal="right" vertical="center"/>
    </xf>
    <xf numFmtId="0" fontId="4" fillId="2" borderId="0"/>
    <xf numFmtId="0" fontId="38" fillId="0" borderId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4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37" fillId="63" borderId="0" applyNumberFormat="0" applyBorder="0" applyAlignment="0" applyProtection="0"/>
    <xf numFmtId="0" fontId="37" fillId="66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37" fillId="63" borderId="0" applyNumberFormat="0" applyBorder="0" applyAlignment="0" applyProtection="0"/>
    <xf numFmtId="0" fontId="37" fillId="6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37" fillId="79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10" fillId="20" borderId="0" applyNumberFormat="0" applyBorder="0" applyAlignment="0" applyProtection="0"/>
    <xf numFmtId="0" fontId="11" fillId="23" borderId="1" applyNumberFormat="0" applyAlignment="0" applyProtection="0"/>
    <xf numFmtId="0" fontId="12" fillId="15" borderId="2" applyNumberFormat="0" applyAlignment="0" applyProtection="0"/>
    <xf numFmtId="168" fontId="3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59" fillId="8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  <xf numFmtId="0" fontId="18" fillId="0" borderId="6" applyNumberFormat="0" applyFill="0" applyAlignment="0" applyProtection="0"/>
    <xf numFmtId="0" fontId="4" fillId="20" borderId="1" applyNumberFormat="0" applyFont="0" applyAlignment="0" applyProtection="0"/>
    <xf numFmtId="0" fontId="38" fillId="87" borderId="44" applyNumberFormat="0" applyFont="0" applyAlignment="0" applyProtection="0"/>
    <xf numFmtId="0" fontId="20" fillId="23" borderId="7" applyNumberFormat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" fontId="60" fillId="88" borderId="7" applyNumberFormat="0" applyProtection="0">
      <alignment vertical="center"/>
    </xf>
    <xf numFmtId="4" fontId="61" fillId="0" borderId="45" applyNumberFormat="0" applyProtection="0">
      <alignment vertical="center"/>
    </xf>
    <xf numFmtId="4" fontId="4" fillId="89" borderId="1" applyNumberFormat="0" applyProtection="0">
      <alignment vertical="center"/>
    </xf>
    <xf numFmtId="4" fontId="61" fillId="0" borderId="45" applyNumberFormat="0" applyProtection="0">
      <alignment vertical="center"/>
    </xf>
    <xf numFmtId="4" fontId="62" fillId="88" borderId="7" applyNumberFormat="0" applyProtection="0">
      <alignment vertical="center"/>
    </xf>
    <xf numFmtId="4" fontId="63" fillId="88" borderId="1" applyNumberFormat="0" applyProtection="0">
      <alignment vertical="center"/>
    </xf>
    <xf numFmtId="4" fontId="63" fillId="88" borderId="1" applyNumberFormat="0" applyProtection="0">
      <alignment vertical="center"/>
    </xf>
    <xf numFmtId="4" fontId="60" fillId="88" borderId="7" applyNumberFormat="0" applyProtection="0">
      <alignment horizontal="left" vertical="center" indent="1"/>
    </xf>
    <xf numFmtId="4" fontId="61" fillId="0" borderId="45" applyNumberFormat="0" applyProtection="0">
      <alignment horizontal="left" vertical="center" indent="1"/>
    </xf>
    <xf numFmtId="4" fontId="4" fillId="88" borderId="1" applyNumberFormat="0" applyProtection="0">
      <alignment horizontal="left" vertical="center" indent="1"/>
    </xf>
    <xf numFmtId="4" fontId="60" fillId="88" borderId="7" applyNumberFormat="0" applyProtection="0">
      <alignment horizontal="left" vertical="center"/>
    </xf>
    <xf numFmtId="4" fontId="60" fillId="88" borderId="7" applyNumberFormat="0" applyProtection="0">
      <alignment horizontal="left" vertical="center" indent="1"/>
    </xf>
    <xf numFmtId="0" fontId="61" fillId="88" borderId="45" applyNumberFormat="0" applyProtection="0">
      <alignment horizontal="left" vertical="top" indent="1"/>
    </xf>
    <xf numFmtId="0" fontId="64" fillId="89" borderId="45" applyNumberFormat="0" applyProtection="0">
      <alignment horizontal="left" vertical="top" indent="1"/>
    </xf>
    <xf numFmtId="4" fontId="60" fillId="88" borderId="7" applyNumberFormat="0" applyProtection="0">
      <alignment horizontal="left" vertical="center"/>
    </xf>
    <xf numFmtId="0" fontId="38" fillId="90" borderId="7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4" fillId="75" borderId="1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4" fontId="60" fillId="91" borderId="7" applyNumberFormat="0" applyProtection="0">
      <alignment horizontal="right" vertical="center"/>
    </xf>
    <xf numFmtId="4" fontId="4" fillId="71" borderId="1" applyNumberFormat="0" applyProtection="0">
      <alignment horizontal="right" vertical="center"/>
    </xf>
    <xf numFmtId="4" fontId="4" fillId="71" borderId="1" applyNumberFormat="0" applyProtection="0">
      <alignment horizontal="right" vertical="center"/>
    </xf>
    <xf numFmtId="4" fontId="60" fillId="92" borderId="7" applyNumberFormat="0" applyProtection="0">
      <alignment horizontal="right" vertical="center"/>
    </xf>
    <xf numFmtId="4" fontId="4" fillId="93" borderId="1" applyNumberFormat="0" applyProtection="0">
      <alignment horizontal="right" vertical="center"/>
    </xf>
    <xf numFmtId="4" fontId="4" fillId="93" borderId="1" applyNumberFormat="0" applyProtection="0">
      <alignment horizontal="right" vertical="center"/>
    </xf>
    <xf numFmtId="4" fontId="60" fillId="94" borderId="7" applyNumberFormat="0" applyProtection="0">
      <alignment horizontal="right" vertical="center"/>
    </xf>
    <xf numFmtId="4" fontId="4" fillId="76" borderId="46" applyNumberFormat="0" applyProtection="0">
      <alignment horizontal="right" vertical="center"/>
    </xf>
    <xf numFmtId="4" fontId="4" fillId="76" borderId="46" applyNumberFormat="0" applyProtection="0">
      <alignment horizontal="right" vertical="center"/>
    </xf>
    <xf numFmtId="4" fontId="60" fillId="95" borderId="7" applyNumberFormat="0" applyProtection="0">
      <alignment horizontal="right" vertical="center"/>
    </xf>
    <xf numFmtId="4" fontId="4" fillId="78" borderId="1" applyNumberFormat="0" applyProtection="0">
      <alignment horizontal="right" vertical="center"/>
    </xf>
    <xf numFmtId="4" fontId="4" fillId="78" borderId="1" applyNumberFormat="0" applyProtection="0">
      <alignment horizontal="right" vertical="center"/>
    </xf>
    <xf numFmtId="4" fontId="60" fillId="96" borderId="7" applyNumberFormat="0" applyProtection="0">
      <alignment horizontal="right" vertical="center"/>
    </xf>
    <xf numFmtId="4" fontId="4" fillId="97" borderId="1" applyNumberFormat="0" applyProtection="0">
      <alignment horizontal="right" vertical="center"/>
    </xf>
    <xf numFmtId="4" fontId="4" fillId="97" borderId="1" applyNumberFormat="0" applyProtection="0">
      <alignment horizontal="right" vertical="center"/>
    </xf>
    <xf numFmtId="4" fontId="60" fillId="98" borderId="7" applyNumberFormat="0" applyProtection="0">
      <alignment horizontal="right" vertical="center"/>
    </xf>
    <xf numFmtId="4" fontId="4" fillId="99" borderId="1" applyNumberFormat="0" applyProtection="0">
      <alignment horizontal="right" vertical="center"/>
    </xf>
    <xf numFmtId="4" fontId="4" fillId="99" borderId="1" applyNumberFormat="0" applyProtection="0">
      <alignment horizontal="right" vertical="center"/>
    </xf>
    <xf numFmtId="4" fontId="60" fillId="100" borderId="7" applyNumberFormat="0" applyProtection="0">
      <alignment horizontal="right" vertical="center"/>
    </xf>
    <xf numFmtId="4" fontId="4" fillId="73" borderId="1" applyNumberFormat="0" applyProtection="0">
      <alignment horizontal="right" vertical="center"/>
    </xf>
    <xf numFmtId="4" fontId="4" fillId="73" borderId="1" applyNumberFormat="0" applyProtection="0">
      <alignment horizontal="right" vertical="center"/>
    </xf>
    <xf numFmtId="4" fontId="60" fillId="101" borderId="7" applyNumberFormat="0" applyProtection="0">
      <alignment horizontal="right" vertical="center"/>
    </xf>
    <xf numFmtId="4" fontId="4" fillId="85" borderId="1" applyNumberFormat="0" applyProtection="0">
      <alignment horizontal="right" vertical="center"/>
    </xf>
    <xf numFmtId="4" fontId="4" fillId="85" borderId="1" applyNumberFormat="0" applyProtection="0">
      <alignment horizontal="right" vertical="center"/>
    </xf>
    <xf numFmtId="4" fontId="60" fillId="102" borderId="7" applyNumberFormat="0" applyProtection="0">
      <alignment horizontal="right" vertical="center"/>
    </xf>
    <xf numFmtId="4" fontId="4" fillId="103" borderId="1" applyNumberFormat="0" applyProtection="0">
      <alignment horizontal="right" vertical="center"/>
    </xf>
    <xf numFmtId="4" fontId="4" fillId="103" borderId="1" applyNumberFormat="0" applyProtection="0">
      <alignment horizontal="right" vertical="center"/>
    </xf>
    <xf numFmtId="4" fontId="61" fillId="104" borderId="7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4" fillId="105" borderId="46" applyNumberFormat="0" applyProtection="0">
      <alignment horizontal="left" vertical="center" indent="1"/>
    </xf>
    <xf numFmtId="4" fontId="61" fillId="104" borderId="7" applyNumberFormat="0" applyProtection="0">
      <alignment horizontal="left" vertical="center"/>
    </xf>
    <xf numFmtId="4" fontId="60" fillId="106" borderId="47" applyNumberFormat="0" applyProtection="0">
      <alignment horizontal="left" vertical="center" indent="1"/>
    </xf>
    <xf numFmtId="4" fontId="60" fillId="0" borderId="0" applyNumberFormat="0" applyProtection="0">
      <alignment horizontal="left" vertical="center" indent="1"/>
    </xf>
    <xf numFmtId="4" fontId="38" fillId="72" borderId="46" applyNumberFormat="0" applyProtection="0">
      <alignment horizontal="left" vertical="center" indent="1"/>
    </xf>
    <xf numFmtId="4" fontId="60" fillId="106" borderId="47" applyNumberFormat="0" applyProtection="0">
      <alignment horizontal="left" vertical="center"/>
    </xf>
    <xf numFmtId="4" fontId="65" fillId="107" borderId="0" applyNumberFormat="0" applyProtection="0">
      <alignment horizontal="left" vertical="center" indent="1"/>
    </xf>
    <xf numFmtId="4" fontId="38" fillId="72" borderId="46" applyNumberFormat="0" applyProtection="0">
      <alignment horizontal="left" vertical="center" indent="1"/>
    </xf>
    <xf numFmtId="4" fontId="38" fillId="72" borderId="46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4" fontId="60" fillId="0" borderId="45" applyNumberFormat="0" applyProtection="0">
      <alignment horizontal="right" vertical="center"/>
    </xf>
    <xf numFmtId="4" fontId="4" fillId="67" borderId="1" applyNumberFormat="0" applyProtection="0">
      <alignment horizontal="right" vertical="center"/>
    </xf>
    <xf numFmtId="0" fontId="38" fillId="90" borderId="7" applyNumberFormat="0" applyProtection="0">
      <alignment horizontal="left" vertical="center" indent="1"/>
    </xf>
    <xf numFmtId="4" fontId="60" fillId="106" borderId="7" applyNumberFormat="0" applyProtection="0">
      <alignment horizontal="left" vertical="center" indent="1"/>
    </xf>
    <xf numFmtId="4" fontId="4" fillId="108" borderId="46" applyNumberFormat="0" applyProtection="0">
      <alignment horizontal="left" vertical="center" indent="1"/>
    </xf>
    <xf numFmtId="4" fontId="4" fillId="108" borderId="46" applyNumberFormat="0" applyProtection="0">
      <alignment horizontal="left" vertical="center" indent="1"/>
    </xf>
    <xf numFmtId="4" fontId="60" fillId="109" borderId="7" applyNumberFormat="0" applyProtection="0">
      <alignment horizontal="left" vertical="center" indent="1"/>
    </xf>
    <xf numFmtId="4" fontId="4" fillId="67" borderId="46" applyNumberFormat="0" applyProtection="0">
      <alignment horizontal="left" vertical="center" indent="1"/>
    </xf>
    <xf numFmtId="4" fontId="4" fillId="67" borderId="46" applyNumberFormat="0" applyProtection="0">
      <alignment horizontal="left" vertical="center" indent="1"/>
    </xf>
    <xf numFmtId="0" fontId="38" fillId="109" borderId="7" applyNumberFormat="0" applyProtection="0">
      <alignment horizontal="left" vertical="center" indent="1"/>
    </xf>
    <xf numFmtId="0" fontId="38" fillId="109" borderId="7" applyNumberFormat="0" applyProtection="0">
      <alignment horizontal="left" vertical="center" indent="1"/>
    </xf>
    <xf numFmtId="0" fontId="4" fillId="74" borderId="1" applyNumberFormat="0" applyProtection="0">
      <alignment horizontal="left" vertical="center" indent="1"/>
    </xf>
    <xf numFmtId="0" fontId="38" fillId="109" borderId="7" applyNumberFormat="0" applyProtection="0">
      <alignment horizontal="left" vertical="center"/>
    </xf>
    <xf numFmtId="0" fontId="38" fillId="109" borderId="7" applyNumberFormat="0" applyProtection="0">
      <alignment horizontal="left" vertical="center" indent="1"/>
    </xf>
    <xf numFmtId="0" fontId="38" fillId="107" borderId="45" applyNumberFormat="0" applyProtection="0">
      <alignment horizontal="left" vertical="top" indent="1"/>
    </xf>
    <xf numFmtId="0" fontId="4" fillId="72" borderId="45" applyNumberFormat="0" applyProtection="0">
      <alignment horizontal="left" vertical="top" indent="1"/>
    </xf>
    <xf numFmtId="0" fontId="38" fillId="109" borderId="7" applyNumberFormat="0" applyProtection="0">
      <alignment horizontal="left" vertical="center" indent="1"/>
    </xf>
    <xf numFmtId="0" fontId="38" fillId="110" borderId="7" applyNumberFormat="0" applyProtection="0">
      <alignment horizontal="left" vertical="center" indent="1"/>
    </xf>
    <xf numFmtId="0" fontId="38" fillId="110" borderId="7" applyNumberFormat="0" applyProtection="0">
      <alignment horizontal="left" vertical="center" indent="1"/>
    </xf>
    <xf numFmtId="0" fontId="4" fillId="77" borderId="1" applyNumberFormat="0" applyProtection="0">
      <alignment horizontal="left" vertical="center" indent="1"/>
    </xf>
    <xf numFmtId="0" fontId="38" fillId="110" borderId="7" applyNumberFormat="0" applyProtection="0">
      <alignment horizontal="left" vertical="center"/>
    </xf>
    <xf numFmtId="0" fontId="38" fillId="110" borderId="7" applyNumberFormat="0" applyProtection="0">
      <alignment horizontal="left" vertical="center" indent="1"/>
    </xf>
    <xf numFmtId="0" fontId="4" fillId="67" borderId="45" applyNumberFormat="0" applyProtection="0">
      <alignment horizontal="left" vertical="top" indent="1"/>
    </xf>
    <xf numFmtId="0" fontId="4" fillId="67" borderId="45" applyNumberFormat="0" applyProtection="0">
      <alignment horizontal="left" vertical="top" indent="1"/>
    </xf>
    <xf numFmtId="0" fontId="38" fillId="48" borderId="7" applyNumberFormat="0" applyProtection="0">
      <alignment horizontal="left" vertical="center" indent="1"/>
    </xf>
    <xf numFmtId="0" fontId="38" fillId="48" borderId="7" applyNumberFormat="0" applyProtection="0">
      <alignment horizontal="left" vertical="center" indent="1"/>
    </xf>
    <xf numFmtId="0" fontId="4" fillId="70" borderId="1" applyNumberFormat="0" applyProtection="0">
      <alignment horizontal="left" vertical="center" indent="1"/>
    </xf>
    <xf numFmtId="0" fontId="38" fillId="48" borderId="7" applyNumberFormat="0" applyProtection="0">
      <alignment horizontal="left" vertical="center"/>
    </xf>
    <xf numFmtId="0" fontId="38" fillId="48" borderId="7" applyNumberFormat="0" applyProtection="0">
      <alignment horizontal="left" vertical="center" indent="1"/>
    </xf>
    <xf numFmtId="0" fontId="4" fillId="70" borderId="45" applyNumberFormat="0" applyProtection="0">
      <alignment horizontal="left" vertical="top" indent="1"/>
    </xf>
    <xf numFmtId="0" fontId="4" fillId="70" borderId="45" applyNumberFormat="0" applyProtection="0">
      <alignment horizontal="left" vertical="top" indent="1"/>
    </xf>
    <xf numFmtId="0" fontId="38" fillId="90" borderId="7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0" fontId="4" fillId="108" borderId="1" applyNumberFormat="0" applyProtection="0">
      <alignment horizontal="left" vertical="center" indent="1"/>
    </xf>
    <xf numFmtId="0" fontId="38" fillId="90" borderId="7" applyNumberFormat="0" applyProtection="0">
      <alignment horizontal="left" vertical="center"/>
    </xf>
    <xf numFmtId="0" fontId="38" fillId="90" borderId="7" applyNumberFormat="0" applyProtection="0">
      <alignment horizontal="left" vertical="center" indent="1"/>
    </xf>
    <xf numFmtId="0" fontId="4" fillId="108" borderId="45" applyNumberFormat="0" applyProtection="0">
      <alignment horizontal="left" vertical="top" indent="1"/>
    </xf>
    <xf numFmtId="0" fontId="4" fillId="108" borderId="45" applyNumberFormat="0" applyProtection="0">
      <alignment horizontal="left" vertical="top" indent="1"/>
    </xf>
    <xf numFmtId="0" fontId="4" fillId="69" borderId="48" applyNumberFormat="0">
      <protection locked="0"/>
    </xf>
    <xf numFmtId="0" fontId="6" fillId="72" borderId="8" applyBorder="0"/>
    <xf numFmtId="4" fontId="60" fillId="111" borderId="7" applyNumberFormat="0" applyProtection="0">
      <alignment vertical="center"/>
    </xf>
    <xf numFmtId="4" fontId="66" fillId="68" borderId="45" applyNumberFormat="0" applyProtection="0">
      <alignment vertical="center"/>
    </xf>
    <xf numFmtId="4" fontId="66" fillId="68" borderId="45" applyNumberFormat="0" applyProtection="0">
      <alignment vertical="center"/>
    </xf>
    <xf numFmtId="4" fontId="62" fillId="111" borderId="7" applyNumberFormat="0" applyProtection="0">
      <alignment vertical="center"/>
    </xf>
    <xf numFmtId="4" fontId="63" fillId="111" borderId="38" applyNumberFormat="0" applyProtection="0">
      <alignment vertical="center"/>
    </xf>
    <xf numFmtId="4" fontId="63" fillId="111" borderId="38" applyNumberFormat="0" applyProtection="0">
      <alignment vertical="center"/>
    </xf>
    <xf numFmtId="4" fontId="60" fillId="111" borderId="7" applyNumberFormat="0" applyProtection="0">
      <alignment horizontal="left" vertical="center" indent="1"/>
    </xf>
    <xf numFmtId="4" fontId="66" fillId="74" borderId="45" applyNumberFormat="0" applyProtection="0">
      <alignment horizontal="left" vertical="center" indent="1"/>
    </xf>
    <xf numFmtId="4" fontId="66" fillId="74" borderId="45" applyNumberFormat="0" applyProtection="0">
      <alignment horizontal="left" vertical="center" indent="1"/>
    </xf>
    <xf numFmtId="4" fontId="60" fillId="111" borderId="7" applyNumberFormat="0" applyProtection="0">
      <alignment horizontal="left" vertical="center" indent="1"/>
    </xf>
    <xf numFmtId="0" fontId="60" fillId="111" borderId="45" applyNumberFormat="0" applyProtection="0">
      <alignment horizontal="left" vertical="top" indent="1"/>
    </xf>
    <xf numFmtId="0" fontId="66" fillId="68" borderId="45" applyNumberFormat="0" applyProtection="0">
      <alignment horizontal="left" vertical="top" indent="1"/>
    </xf>
    <xf numFmtId="4" fontId="60" fillId="111" borderId="7" applyNumberFormat="0" applyProtection="0">
      <alignment horizontal="left" vertical="center"/>
    </xf>
    <xf numFmtId="4" fontId="60" fillId="106" borderId="7" applyNumberFormat="0" applyProtection="0">
      <alignment horizontal="right" vertical="center"/>
    </xf>
    <xf numFmtId="4" fontId="60" fillId="106" borderId="7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60" fillId="106" borderId="7" applyNumberFormat="0" applyProtection="0">
      <alignment horizontal="right" vertical="center"/>
    </xf>
    <xf numFmtId="4" fontId="62" fillId="106" borderId="7" applyNumberFormat="0" applyProtection="0">
      <alignment horizontal="right" vertical="center"/>
    </xf>
    <xf numFmtId="4" fontId="63" fillId="27" borderId="1" applyNumberFormat="0" applyProtection="0">
      <alignment horizontal="right" vertical="center"/>
    </xf>
    <xf numFmtId="4" fontId="63" fillId="27" borderId="1" applyNumberFormat="0" applyProtection="0">
      <alignment horizontal="right" vertical="center"/>
    </xf>
    <xf numFmtId="0" fontId="38" fillId="90" borderId="7" applyNumberFormat="0" applyProtection="0">
      <alignment horizontal="left" vertical="center" indent="1"/>
    </xf>
    <xf numFmtId="0" fontId="38" fillId="90" borderId="7" applyNumberFormat="0" applyProtection="0">
      <alignment horizontal="left" vertical="center" indent="1"/>
    </xf>
    <xf numFmtId="4" fontId="4" fillId="75" borderId="1" applyNumberFormat="0" applyProtection="0">
      <alignment horizontal="left" vertical="center" indent="1"/>
    </xf>
    <xf numFmtId="0" fontId="38" fillId="90" borderId="7" applyNumberFormat="0" applyProtection="0">
      <alignment horizontal="left" vertical="center"/>
    </xf>
    <xf numFmtId="0" fontId="38" fillId="90" borderId="7" applyNumberFormat="0" applyProtection="0">
      <alignment horizontal="left" vertical="center" indent="1"/>
    </xf>
    <xf numFmtId="0" fontId="60" fillId="0" borderId="45" applyNumberFormat="0" applyProtection="0">
      <alignment horizontal="left" vertical="top" indent="1"/>
    </xf>
    <xf numFmtId="0" fontId="66" fillId="67" borderId="45" applyNumberFormat="0" applyProtection="0">
      <alignment horizontal="left" vertical="top" indent="1"/>
    </xf>
    <xf numFmtId="0" fontId="38" fillId="90" borderId="7" applyNumberFormat="0" applyProtection="0">
      <alignment horizontal="left" vertical="center" indent="1"/>
    </xf>
    <xf numFmtId="0" fontId="67" fillId="0" borderId="0"/>
    <xf numFmtId="4" fontId="68" fillId="112" borderId="46" applyNumberFormat="0" applyProtection="0">
      <alignment horizontal="left" vertical="center" indent="1"/>
    </xf>
    <xf numFmtId="4" fontId="68" fillId="112" borderId="46" applyNumberFormat="0" applyProtection="0">
      <alignment horizontal="left" vertical="center" indent="1"/>
    </xf>
    <xf numFmtId="0" fontId="4" fillId="113" borderId="38"/>
    <xf numFmtId="4" fontId="69" fillId="106" borderId="7" applyNumberFormat="0" applyProtection="0">
      <alignment horizontal="right" vertical="center"/>
    </xf>
    <xf numFmtId="4" fontId="70" fillId="69" borderId="1" applyNumberFormat="0" applyProtection="0">
      <alignment horizontal="right" vertical="center"/>
    </xf>
    <xf numFmtId="4" fontId="70" fillId="69" borderId="1" applyNumberFormat="0" applyProtection="0">
      <alignment horizontal="right" vertical="center"/>
    </xf>
    <xf numFmtId="0" fontId="71" fillId="114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72" fillId="0" borderId="0"/>
    <xf numFmtId="0" fontId="73" fillId="0" borderId="0"/>
    <xf numFmtId="0" fontId="38" fillId="0" borderId="0"/>
    <xf numFmtId="0" fontId="38" fillId="0" borderId="0"/>
    <xf numFmtId="0" fontId="38" fillId="0" borderId="0"/>
    <xf numFmtId="0" fontId="72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5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49" applyNumberFormat="0" applyFill="0" applyAlignment="0" applyProtection="0"/>
    <xf numFmtId="0" fontId="76" fillId="0" borderId="50" applyNumberFormat="0" applyFill="0" applyAlignment="0" applyProtection="0"/>
    <xf numFmtId="0" fontId="77" fillId="0" borderId="5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2" applyNumberFormat="0" applyFill="0" applyAlignment="0" applyProtection="0"/>
    <xf numFmtId="0" fontId="22" fillId="0" borderId="0" applyNumberFormat="0" applyFill="0" applyBorder="0" applyAlignment="0" applyProtection="0"/>
    <xf numFmtId="0" fontId="79" fillId="115" borderId="53" applyNumberFormat="0" applyAlignment="0" applyProtection="0"/>
    <xf numFmtId="0" fontId="80" fillId="0" borderId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4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60" borderId="0" applyNumberFormat="0" applyBorder="0" applyAlignment="0" applyProtection="0"/>
    <xf numFmtId="0" fontId="37" fillId="63" borderId="0" applyNumberFormat="0" applyBorder="0" applyAlignment="0" applyProtection="0"/>
    <xf numFmtId="0" fontId="37" fillId="66" borderId="0" applyNumberFormat="0" applyBorder="0" applyAlignment="0" applyProtection="0"/>
    <xf numFmtId="0" fontId="81" fillId="116" borderId="54" applyNumberFormat="0" applyAlignment="0" applyProtection="0"/>
    <xf numFmtId="0" fontId="24" fillId="0" borderId="0" applyNumberFormat="0" applyFill="0" applyBorder="0" applyAlignment="0" applyProtection="0"/>
    <xf numFmtId="0" fontId="82" fillId="117" borderId="54" applyNumberFormat="0" applyAlignment="0" applyProtection="0"/>
    <xf numFmtId="0" fontId="83" fillId="116" borderId="55" applyNumberFormat="0" applyAlignment="0" applyProtection="0"/>
    <xf numFmtId="0" fontId="57" fillId="0" borderId="0" applyNumberFormat="0" applyFill="0" applyBorder="0" applyAlignment="0" applyProtection="0"/>
    <xf numFmtId="0" fontId="84" fillId="0" borderId="56" applyNumberFormat="0" applyFill="0" applyAlignment="0" applyProtection="0"/>
    <xf numFmtId="0" fontId="85" fillId="0" borderId="0" applyNumberFormat="0" applyFill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37" fillId="79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59" fillId="86" borderId="0" applyNumberFormat="0" applyBorder="0" applyAlignment="0" applyProtection="0"/>
    <xf numFmtId="0" fontId="4" fillId="87" borderId="44" applyNumberFormat="0" applyFont="0" applyAlignment="0" applyProtection="0"/>
    <xf numFmtId="0" fontId="71" fillId="114" borderId="0" applyNumberFormat="0" applyBorder="0" applyAlignment="0" applyProtection="0"/>
    <xf numFmtId="0" fontId="75" fillId="0" borderId="49" applyNumberFormat="0" applyFill="0" applyAlignment="0" applyProtection="0"/>
    <xf numFmtId="0" fontId="76" fillId="0" borderId="50" applyNumberFormat="0" applyFill="0" applyAlignment="0" applyProtection="0"/>
    <xf numFmtId="0" fontId="77" fillId="0" borderId="5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2" applyNumberFormat="0" applyFill="0" applyAlignment="0" applyProtection="0"/>
    <xf numFmtId="0" fontId="79" fillId="115" borderId="53" applyNumberFormat="0" applyAlignment="0" applyProtection="0"/>
    <xf numFmtId="0" fontId="86" fillId="0" borderId="0"/>
  </cellStyleXfs>
  <cellXfs count="193">
    <xf numFmtId="0" fontId="0" fillId="2" borderId="0" xfId="0"/>
    <xf numFmtId="0" fontId="7" fillId="2" borderId="0" xfId="0" applyFont="1"/>
    <xf numFmtId="0" fontId="0" fillId="28" borderId="10" xfId="0" applyFill="1" applyBorder="1"/>
    <xf numFmtId="0" fontId="0" fillId="28" borderId="11" xfId="0" applyFill="1" applyBorder="1"/>
    <xf numFmtId="0" fontId="0" fillId="29" borderId="12" xfId="0" applyFill="1" applyBorder="1"/>
    <xf numFmtId="0" fontId="0" fillId="29" borderId="12" xfId="0" applyFill="1" applyBorder="1" applyAlignment="1">
      <alignment vertical="center"/>
    </xf>
    <xf numFmtId="0" fontId="5" fillId="28" borderId="8" xfId="0" applyFont="1" applyFill="1" applyBorder="1"/>
    <xf numFmtId="0" fontId="0" fillId="27" borderId="13" xfId="0" applyFill="1" applyBorder="1"/>
    <xf numFmtId="0" fontId="0" fillId="27" borderId="10" xfId="0" applyFill="1" applyBorder="1"/>
    <xf numFmtId="0" fontId="0" fillId="27" borderId="0" xfId="0" applyFill="1" applyBorder="1"/>
    <xf numFmtId="0" fontId="0" fillId="27" borderId="17" xfId="0" applyFill="1" applyBorder="1"/>
    <xf numFmtId="0" fontId="6" fillId="29" borderId="12" xfId="0" applyFont="1" applyFill="1" applyBorder="1" applyAlignment="1">
      <alignment horizontal="right" vertical="center"/>
    </xf>
    <xf numFmtId="0" fontId="5" fillId="30" borderId="0" xfId="0" applyFont="1" applyFill="1"/>
    <xf numFmtId="0" fontId="0" fillId="29" borderId="12" xfId="0" quotePrefix="1" applyFill="1" applyBorder="1" applyAlignment="1">
      <alignment vertical="center"/>
    </xf>
    <xf numFmtId="0" fontId="0" fillId="27" borderId="16" xfId="0" applyFill="1" applyBorder="1" applyAlignment="1"/>
    <xf numFmtId="0" fontId="0" fillId="27" borderId="17" xfId="0" quotePrefix="1" applyFill="1" applyBorder="1" applyAlignment="1"/>
    <xf numFmtId="0" fontId="0" fillId="27" borderId="17" xfId="0" applyFill="1" applyBorder="1" applyAlignment="1"/>
    <xf numFmtId="0" fontId="0" fillId="27" borderId="14" xfId="0" applyFill="1" applyBorder="1" applyAlignment="1"/>
    <xf numFmtId="0" fontId="0" fillId="27" borderId="0" xfId="0" quotePrefix="1" applyFill="1" applyBorder="1" applyAlignment="1"/>
    <xf numFmtId="0" fontId="0" fillId="27" borderId="0" xfId="0" applyFill="1" applyBorder="1" applyAlignment="1"/>
    <xf numFmtId="0" fontId="0" fillId="27" borderId="8" xfId="0" applyFill="1" applyBorder="1" applyAlignment="1"/>
    <xf numFmtId="0" fontId="0" fillId="27" borderId="10" xfId="0" quotePrefix="1" applyFill="1" applyBorder="1" applyAlignment="1"/>
    <xf numFmtId="0" fontId="0" fillId="27" borderId="10" xfId="0" applyFill="1" applyBorder="1" applyAlignment="1"/>
    <xf numFmtId="0" fontId="0" fillId="27" borderId="15" xfId="0" quotePrefix="1" applyFill="1" applyBorder="1" applyAlignment="1"/>
    <xf numFmtId="0" fontId="0" fillId="27" borderId="18" xfId="0" quotePrefix="1" applyFill="1" applyBorder="1" applyAlignment="1"/>
    <xf numFmtId="0" fontId="0" fillId="27" borderId="11" xfId="0" quotePrefix="1" applyFill="1" applyBorder="1" applyAlignment="1"/>
    <xf numFmtId="0" fontId="0" fillId="2" borderId="0" xfId="0" applyAlignment="1"/>
    <xf numFmtId="49" fontId="0" fillId="2" borderId="0" xfId="0" quotePrefix="1" applyNumberFormat="1" applyAlignment="1"/>
    <xf numFmtId="0" fontId="5" fillId="30" borderId="0" xfId="0" applyFont="1" applyFill="1" applyAlignment="1"/>
    <xf numFmtId="0" fontId="0" fillId="27" borderId="13" xfId="0" applyFill="1" applyBorder="1" applyAlignment="1"/>
    <xf numFmtId="0" fontId="39" fillId="0" borderId="0" xfId="65" applyFont="1" applyBorder="1"/>
    <xf numFmtId="0" fontId="39" fillId="0" borderId="0" xfId="65" applyFont="1"/>
    <xf numFmtId="0" fontId="40" fillId="0" borderId="0" xfId="65" applyFont="1"/>
    <xf numFmtId="0" fontId="39" fillId="0" borderId="0" xfId="65" applyFont="1" applyAlignment="1">
      <alignment horizontal="right" vertical="top" textRotation="180"/>
    </xf>
    <xf numFmtId="0" fontId="41" fillId="0" borderId="0" xfId="65" applyFont="1" applyBorder="1"/>
    <xf numFmtId="0" fontId="23" fillId="0" borderId="24" xfId="65" applyFont="1" applyBorder="1"/>
    <xf numFmtId="0" fontId="41" fillId="0" borderId="24" xfId="65" applyFont="1" applyBorder="1"/>
    <xf numFmtId="0" fontId="41" fillId="0" borderId="0" xfId="65" applyFont="1"/>
    <xf numFmtId="0" fontId="43" fillId="0" borderId="0" xfId="65" applyFont="1"/>
    <xf numFmtId="0" fontId="43" fillId="0" borderId="0" xfId="65" applyFont="1" applyBorder="1"/>
    <xf numFmtId="0" fontId="7" fillId="0" borderId="26" xfId="65" applyFont="1" applyBorder="1" applyAlignment="1">
      <alignment horizontal="left" vertical="center"/>
    </xf>
    <xf numFmtId="0" fontId="45" fillId="0" borderId="26" xfId="65" applyFont="1" applyBorder="1" applyAlignment="1">
      <alignment horizontal="left" vertical="center"/>
    </xf>
    <xf numFmtId="3" fontId="46" fillId="0" borderId="27" xfId="65" applyNumberFormat="1" applyFont="1" applyFill="1" applyBorder="1" applyAlignment="1">
      <alignment horizontal="right" vertical="center"/>
    </xf>
    <xf numFmtId="0" fontId="43" fillId="0" borderId="0" xfId="65" applyFont="1" applyBorder="1" applyAlignment="1">
      <alignment vertical="center"/>
    </xf>
    <xf numFmtId="0" fontId="46" fillId="0" borderId="29" xfId="65" applyFont="1" applyBorder="1" applyAlignment="1">
      <alignment vertical="center"/>
    </xf>
    <xf numFmtId="3" fontId="46" fillId="0" borderId="28" xfId="65" applyNumberFormat="1" applyFont="1" applyFill="1" applyBorder="1" applyAlignment="1">
      <alignment horizontal="right" vertical="center"/>
    </xf>
    <xf numFmtId="0" fontId="47" fillId="0" borderId="0" xfId="65" applyFont="1" applyBorder="1" applyAlignment="1">
      <alignment vertical="center"/>
    </xf>
    <xf numFmtId="3" fontId="44" fillId="0" borderId="28" xfId="65" applyNumberFormat="1" applyFont="1" applyFill="1" applyBorder="1" applyAlignment="1">
      <alignment horizontal="right" vertical="center"/>
    </xf>
    <xf numFmtId="0" fontId="46" fillId="0" borderId="0" xfId="65" applyFont="1" applyBorder="1"/>
    <xf numFmtId="0" fontId="43" fillId="0" borderId="0" xfId="65" quotePrefix="1" applyFont="1" applyBorder="1"/>
    <xf numFmtId="0" fontId="48" fillId="0" borderId="0" xfId="65" applyFont="1"/>
    <xf numFmtId="0" fontId="48" fillId="0" borderId="0" xfId="65" applyFont="1" applyAlignment="1">
      <alignment horizontal="right" vertical="top" textRotation="180"/>
    </xf>
    <xf numFmtId="0" fontId="46" fillId="0" borderId="0" xfId="65" applyFont="1" applyFill="1" applyBorder="1" applyAlignment="1"/>
    <xf numFmtId="0" fontId="49" fillId="0" borderId="0" xfId="65" applyFont="1" applyFill="1" applyBorder="1" applyAlignment="1"/>
    <xf numFmtId="0" fontId="50" fillId="0" borderId="0" xfId="65" applyFont="1" applyFill="1" applyBorder="1" applyAlignment="1"/>
    <xf numFmtId="0" fontId="51" fillId="0" borderId="0" xfId="65" applyFont="1" applyFill="1" applyBorder="1" applyAlignment="1"/>
    <xf numFmtId="0" fontId="52" fillId="0" borderId="0" xfId="65" applyFont="1" applyFill="1" applyBorder="1"/>
    <xf numFmtId="0" fontId="52" fillId="0" borderId="0" xfId="65" applyFont="1" applyBorder="1" applyAlignment="1">
      <alignment horizontal="right"/>
    </xf>
    <xf numFmtId="0" fontId="52" fillId="0" borderId="0" xfId="65" applyFont="1" applyBorder="1"/>
    <xf numFmtId="0" fontId="52" fillId="0" borderId="0" xfId="65" applyFont="1" applyAlignment="1">
      <alignment textRotation="180"/>
    </xf>
    <xf numFmtId="0" fontId="52" fillId="0" borderId="0" xfId="65" applyFont="1"/>
    <xf numFmtId="0" fontId="44" fillId="0" borderId="0" xfId="65" applyFont="1" applyFill="1" applyBorder="1" applyAlignment="1">
      <alignment vertical="center"/>
    </xf>
    <xf numFmtId="0" fontId="44" fillId="0" borderId="0" xfId="65" applyFont="1" applyFill="1" applyBorder="1" applyAlignment="1">
      <alignment horizontal="left" vertical="center"/>
    </xf>
    <xf numFmtId="0" fontId="43" fillId="0" borderId="0" xfId="65" applyFont="1" applyAlignment="1">
      <alignment vertical="center"/>
    </xf>
    <xf numFmtId="0" fontId="46" fillId="0" borderId="34" xfId="65" applyFont="1" applyBorder="1"/>
    <xf numFmtId="0" fontId="53" fillId="0" borderId="29" xfId="65" applyFont="1" applyBorder="1"/>
    <xf numFmtId="0" fontId="45" fillId="0" borderId="29" xfId="65" applyFont="1" applyFill="1" applyBorder="1"/>
    <xf numFmtId="14" fontId="44" fillId="0" borderId="36" xfId="65" applyNumberFormat="1" applyFont="1" applyFill="1" applyBorder="1" applyAlignment="1">
      <alignment horizontal="right" wrapText="1"/>
    </xf>
    <xf numFmtId="14" fontId="46" fillId="0" borderId="37" xfId="65" applyNumberFormat="1" applyFont="1" applyFill="1" applyBorder="1" applyAlignment="1">
      <alignment horizontal="right" wrapText="1"/>
    </xf>
    <xf numFmtId="3" fontId="45" fillId="0" borderId="39" xfId="65" applyNumberFormat="1" applyFont="1" applyFill="1" applyBorder="1" applyAlignment="1">
      <alignment horizontal="right" vertical="center"/>
    </xf>
    <xf numFmtId="3" fontId="7" fillId="0" borderId="40" xfId="65" applyNumberFormat="1" applyFont="1" applyFill="1" applyBorder="1" applyAlignment="1">
      <alignment horizontal="right" vertical="center"/>
    </xf>
    <xf numFmtId="3" fontId="44" fillId="0" borderId="41" xfId="65" applyNumberFormat="1" applyFont="1" applyFill="1" applyBorder="1" applyAlignment="1">
      <alignment horizontal="right" vertical="center"/>
    </xf>
    <xf numFmtId="0" fontId="46" fillId="0" borderId="29" xfId="65" quotePrefix="1" applyFont="1" applyBorder="1" applyAlignment="1">
      <alignment vertical="center"/>
    </xf>
    <xf numFmtId="0" fontId="46" fillId="0" borderId="29" xfId="65" applyFont="1" applyBorder="1" applyAlignment="1">
      <alignment horizontal="left" vertical="center" wrapText="1"/>
    </xf>
    <xf numFmtId="3" fontId="43" fillId="0" borderId="0" xfId="65" applyNumberFormat="1" applyFont="1" applyFill="1" applyBorder="1" applyAlignment="1">
      <alignment vertical="center"/>
    </xf>
    <xf numFmtId="0" fontId="46" fillId="0" borderId="29" xfId="65" applyFont="1" applyFill="1" applyBorder="1" applyAlignment="1">
      <alignment horizontal="left" vertical="center" wrapText="1"/>
    </xf>
    <xf numFmtId="0" fontId="44" fillId="0" borderId="29" xfId="65" quotePrefix="1" applyFont="1" applyBorder="1" applyAlignment="1">
      <alignment horizontal="left" vertical="center"/>
    </xf>
    <xf numFmtId="0" fontId="44" fillId="0" borderId="29" xfId="65" applyFont="1" applyBorder="1" applyAlignment="1">
      <alignment horizontal="left" vertical="center"/>
    </xf>
    <xf numFmtId="3" fontId="44" fillId="0" borderId="27" xfId="65" applyNumberFormat="1" applyFont="1" applyFill="1" applyBorder="1" applyAlignment="1">
      <alignment horizontal="right" vertical="center"/>
    </xf>
    <xf numFmtId="3" fontId="47" fillId="0" borderId="0" xfId="65" applyNumberFormat="1" applyFont="1" applyFill="1" applyBorder="1" applyAlignment="1">
      <alignment vertical="center"/>
    </xf>
    <xf numFmtId="0" fontId="47" fillId="0" borderId="0" xfId="65" applyFont="1" applyAlignment="1">
      <alignment vertical="center"/>
    </xf>
    <xf numFmtId="0" fontId="46" fillId="0" borderId="29" xfId="65" quotePrefix="1" applyFont="1" applyFill="1" applyBorder="1" applyAlignment="1">
      <alignment horizontal="left" vertical="center"/>
    </xf>
    <xf numFmtId="0" fontId="46" fillId="0" borderId="29" xfId="65" applyFont="1" applyBorder="1" applyAlignment="1">
      <alignment horizontal="left" vertical="center"/>
    </xf>
    <xf numFmtId="0" fontId="38" fillId="0" borderId="0" xfId="65" applyFont="1" applyBorder="1"/>
    <xf numFmtId="0" fontId="47" fillId="0" borderId="0" xfId="65" applyFont="1" applyFill="1" applyBorder="1"/>
    <xf numFmtId="0" fontId="55" fillId="0" borderId="0" xfId="65" applyFont="1"/>
    <xf numFmtId="167" fontId="39" fillId="0" borderId="0" xfId="65" applyNumberFormat="1" applyFont="1"/>
    <xf numFmtId="0" fontId="39" fillId="0" borderId="0" xfId="65" quotePrefix="1" applyFont="1"/>
    <xf numFmtId="3" fontId="39" fillId="0" borderId="0" xfId="65" applyNumberFormat="1" applyFont="1"/>
    <xf numFmtId="3" fontId="45" fillId="0" borderId="40" xfId="65" applyNumberFormat="1" applyFont="1" applyFill="1" applyBorder="1" applyAlignment="1">
      <alignment horizontal="right" vertical="center"/>
    </xf>
    <xf numFmtId="0" fontId="39" fillId="0" borderId="0" xfId="65" applyFont="1" applyAlignment="1">
      <alignment horizontal="right" vertical="top" textRotation="180"/>
    </xf>
    <xf numFmtId="0" fontId="40" fillId="0" borderId="0" xfId="0" applyFont="1" applyFill="1" applyAlignment="1">
      <alignment wrapText="1"/>
    </xf>
    <xf numFmtId="0" fontId="7" fillId="0" borderId="0" xfId="65" applyFont="1" applyBorder="1" applyAlignment="1">
      <alignment horizontal="left" vertical="center"/>
    </xf>
    <xf numFmtId="0" fontId="45" fillId="0" borderId="0" xfId="65" applyFont="1" applyBorder="1" applyAlignment="1">
      <alignment horizontal="left" vertical="center"/>
    </xf>
    <xf numFmtId="0" fontId="46" fillId="0" borderId="0" xfId="65" applyFont="1" applyBorder="1" applyAlignment="1">
      <alignment vertical="center"/>
    </xf>
    <xf numFmtId="0" fontId="46" fillId="0" borderId="0" xfId="65" quotePrefix="1" applyFont="1" applyBorder="1" applyAlignment="1">
      <alignment vertical="center"/>
    </xf>
    <xf numFmtId="0" fontId="46" fillId="0" borderId="0" xfId="65" applyFont="1" applyBorder="1" applyAlignment="1">
      <alignment horizontal="left" vertical="center" wrapText="1"/>
    </xf>
    <xf numFmtId="0" fontId="46" fillId="0" borderId="0" xfId="65" applyFont="1" applyFill="1" applyBorder="1" applyAlignment="1">
      <alignment horizontal="left" vertical="center" wrapText="1"/>
    </xf>
    <xf numFmtId="0" fontId="44" fillId="0" borderId="0" xfId="65" quotePrefix="1" applyFont="1" applyBorder="1" applyAlignment="1">
      <alignment horizontal="left" vertical="center"/>
    </xf>
    <xf numFmtId="0" fontId="44" fillId="0" borderId="0" xfId="65" applyFont="1" applyBorder="1" applyAlignment="1">
      <alignment horizontal="left" vertical="center"/>
    </xf>
    <xf numFmtId="0" fontId="46" fillId="0" borderId="0" xfId="65" quotePrefix="1" applyFont="1" applyFill="1" applyBorder="1" applyAlignment="1">
      <alignment horizontal="left" vertical="center"/>
    </xf>
    <xf numFmtId="0" fontId="46" fillId="0" borderId="0" xfId="65" applyFont="1" applyBorder="1" applyAlignment="1">
      <alignment horizontal="left" vertical="center"/>
    </xf>
    <xf numFmtId="3" fontId="39" fillId="0" borderId="0" xfId="65" applyNumberFormat="1" applyFont="1" applyBorder="1"/>
    <xf numFmtId="14" fontId="44" fillId="0" borderId="31" xfId="65" applyNumberFormat="1" applyFont="1" applyFill="1" applyBorder="1" applyAlignment="1">
      <alignment horizontal="center" vertical="center"/>
    </xf>
    <xf numFmtId="14" fontId="44" fillId="0" borderId="32" xfId="65" applyNumberFormat="1" applyFont="1" applyFill="1" applyBorder="1" applyAlignment="1">
      <alignment horizontal="center" vertical="center"/>
    </xf>
    <xf numFmtId="14" fontId="44" fillId="0" borderId="0" xfId="65" applyNumberFormat="1" applyFont="1" applyFill="1" applyBorder="1" applyAlignment="1">
      <alignment horizontal="center" vertical="center" wrapText="1"/>
    </xf>
    <xf numFmtId="14" fontId="44" fillId="0" borderId="35" xfId="65" applyNumberFormat="1" applyFont="1" applyFill="1" applyBorder="1" applyAlignment="1">
      <alignment horizontal="center" vertical="center" wrapText="1"/>
    </xf>
    <xf numFmtId="0" fontId="44" fillId="0" borderId="33" xfId="65" applyFont="1" applyFill="1" applyBorder="1" applyAlignment="1">
      <alignment horizontal="center" vertical="center" wrapText="1"/>
    </xf>
    <xf numFmtId="0" fontId="44" fillId="0" borderId="25" xfId="65" applyFont="1" applyFill="1" applyBorder="1" applyAlignment="1">
      <alignment horizontal="center" vertical="center" wrapText="1"/>
    </xf>
    <xf numFmtId="0" fontId="42" fillId="0" borderId="0" xfId="65" applyFont="1" applyAlignment="1">
      <alignment horizontal="right" vertical="top" textRotation="180"/>
    </xf>
    <xf numFmtId="0" fontId="23" fillId="0" borderId="30" xfId="65" applyFont="1" applyFill="1" applyBorder="1" applyAlignment="1">
      <alignment horizontal="center" vertical="top" textRotation="180"/>
    </xf>
    <xf numFmtId="0" fontId="41" fillId="0" borderId="0" xfId="65" applyFont="1" applyFill="1" applyBorder="1" applyAlignment="1">
      <alignment horizontal="center" vertical="top" textRotation="180"/>
    </xf>
    <xf numFmtId="0" fontId="39" fillId="0" borderId="0" xfId="65" applyFont="1" applyAlignment="1">
      <alignment horizontal="right" vertical="top" textRotation="180"/>
    </xf>
    <xf numFmtId="0" fontId="39" fillId="0" borderId="0" xfId="366" applyFont="1"/>
    <xf numFmtId="0" fontId="39" fillId="0" borderId="0" xfId="366" applyFont="1" applyFill="1" applyBorder="1"/>
    <xf numFmtId="0" fontId="23" fillId="0" borderId="30" xfId="366" applyFont="1" applyFill="1" applyBorder="1" applyAlignment="1">
      <alignment horizontal="center" vertical="top" textRotation="180"/>
    </xf>
    <xf numFmtId="0" fontId="41" fillId="0" borderId="0" xfId="366" applyFont="1" applyFill="1" applyBorder="1" applyAlignment="1">
      <alignment horizontal="center" vertical="top" textRotation="180"/>
    </xf>
    <xf numFmtId="0" fontId="39" fillId="0" borderId="0" xfId="366" applyFont="1" applyAlignment="1">
      <alignment horizontal="right" vertical="top" textRotation="180"/>
    </xf>
    <xf numFmtId="0" fontId="39" fillId="0" borderId="0" xfId="366" applyFont="1" applyAlignment="1">
      <alignment horizontal="right" vertical="top" textRotation="180"/>
    </xf>
    <xf numFmtId="0" fontId="86" fillId="0" borderId="0" xfId="366" applyAlignment="1"/>
    <xf numFmtId="0" fontId="41" fillId="0" borderId="0" xfId="366" applyFont="1" applyBorder="1"/>
    <xf numFmtId="0" fontId="39" fillId="0" borderId="0" xfId="366" applyFont="1" applyBorder="1"/>
    <xf numFmtId="0" fontId="23" fillId="0" borderId="24" xfId="366" applyFont="1" applyBorder="1"/>
    <xf numFmtId="0" fontId="41" fillId="0" borderId="24" xfId="366" applyFont="1" applyBorder="1"/>
    <xf numFmtId="0" fontId="41" fillId="0" borderId="0" xfId="366" applyFont="1"/>
    <xf numFmtId="0" fontId="44" fillId="0" borderId="0" xfId="366" applyFont="1" applyFill="1" applyBorder="1" applyAlignment="1">
      <alignment vertical="center"/>
    </xf>
    <xf numFmtId="0" fontId="46" fillId="0" borderId="0" xfId="366" applyFont="1" applyFill="1" applyBorder="1" applyAlignment="1"/>
    <xf numFmtId="0" fontId="49" fillId="0" borderId="0" xfId="366" applyFont="1" applyFill="1" applyBorder="1" applyAlignment="1"/>
    <xf numFmtId="14" fontId="44" fillId="0" borderId="31" xfId="366" applyNumberFormat="1" applyFont="1" applyFill="1" applyBorder="1" applyAlignment="1">
      <alignment horizontal="center" vertical="center"/>
    </xf>
    <xf numFmtId="14" fontId="44" fillId="0" borderId="32" xfId="366" applyNumberFormat="1" applyFont="1" applyFill="1" applyBorder="1" applyAlignment="1">
      <alignment horizontal="center" vertical="center"/>
    </xf>
    <xf numFmtId="0" fontId="44" fillId="0" borderId="33" xfId="366" applyFont="1" applyFill="1" applyBorder="1" applyAlignment="1">
      <alignment horizontal="center" vertical="center" wrapText="1"/>
    </xf>
    <xf numFmtId="0" fontId="44" fillId="0" borderId="25" xfId="366" applyFont="1" applyFill="1" applyBorder="1" applyAlignment="1">
      <alignment horizontal="center" vertical="center" wrapText="1"/>
    </xf>
    <xf numFmtId="0" fontId="44" fillId="0" borderId="0" xfId="366" applyFont="1" applyFill="1" applyBorder="1" applyAlignment="1">
      <alignment horizontal="center" vertical="center" wrapText="1"/>
    </xf>
    <xf numFmtId="0" fontId="52" fillId="0" borderId="0" xfId="366" applyFont="1"/>
    <xf numFmtId="0" fontId="44" fillId="0" borderId="0" xfId="366" applyFont="1" applyFill="1" applyBorder="1"/>
    <xf numFmtId="0" fontId="87" fillId="0" borderId="0" xfId="366" applyFont="1" applyFill="1" applyBorder="1"/>
    <xf numFmtId="14" fontId="44" fillId="0" borderId="26" xfId="366" applyNumberFormat="1" applyFont="1" applyFill="1" applyBorder="1" applyAlignment="1">
      <alignment horizontal="center" vertical="center" wrapText="1"/>
    </xf>
    <xf numFmtId="14" fontId="88" fillId="0" borderId="26" xfId="366" applyNumberFormat="1" applyFont="1" applyFill="1" applyBorder="1" applyAlignment="1">
      <alignment horizontal="center" vertical="center" wrapText="1"/>
    </xf>
    <xf numFmtId="14" fontId="44" fillId="0" borderId="42" xfId="366" applyNumberFormat="1" applyFont="1" applyFill="1" applyBorder="1" applyAlignment="1">
      <alignment horizontal="center" vertical="center" wrapText="1"/>
    </xf>
    <xf numFmtId="14" fontId="44" fillId="0" borderId="43" xfId="366" applyNumberFormat="1" applyFont="1" applyFill="1" applyBorder="1" applyAlignment="1">
      <alignment horizontal="center" vertical="center" wrapText="1"/>
    </xf>
    <xf numFmtId="0" fontId="46" fillId="0" borderId="0" xfId="366" applyFont="1"/>
    <xf numFmtId="0" fontId="39" fillId="0" borderId="0" xfId="366" applyFont="1" applyFill="1"/>
    <xf numFmtId="0" fontId="43" fillId="0" borderId="0" xfId="366" applyFont="1"/>
    <xf numFmtId="0" fontId="46" fillId="0" borderId="29" xfId="366" applyFont="1" applyBorder="1"/>
    <xf numFmtId="0" fontId="45" fillId="0" borderId="29" xfId="366" applyFont="1" applyFill="1" applyBorder="1"/>
    <xf numFmtId="14" fontId="44" fillId="0" borderId="29" xfId="366" quotePrefix="1" applyNumberFormat="1" applyFont="1" applyFill="1" applyBorder="1" applyAlignment="1">
      <alignment horizontal="right" wrapText="1"/>
    </xf>
    <xf numFmtId="14" fontId="46" fillId="0" borderId="29" xfId="366" quotePrefix="1" applyNumberFormat="1" applyFont="1" applyFill="1" applyBorder="1" applyAlignment="1">
      <alignment horizontal="right" wrapText="1"/>
    </xf>
    <xf numFmtId="14" fontId="44" fillId="0" borderId="28" xfId="366" quotePrefix="1" applyNumberFormat="1" applyFont="1" applyFill="1" applyBorder="1" applyAlignment="1">
      <alignment wrapText="1"/>
    </xf>
    <xf numFmtId="14" fontId="46" fillId="0" borderId="28" xfId="366" quotePrefix="1" applyNumberFormat="1" applyFont="1" applyFill="1" applyBorder="1" applyAlignment="1">
      <alignment wrapText="1"/>
    </xf>
    <xf numFmtId="14" fontId="44" fillId="0" borderId="28" xfId="366" applyNumberFormat="1" applyFont="1" applyFill="1" applyBorder="1" applyAlignment="1">
      <alignment wrapText="1"/>
    </xf>
    <xf numFmtId="14" fontId="46" fillId="0" borderId="28" xfId="366" applyNumberFormat="1" applyFont="1" applyFill="1" applyBorder="1" applyAlignment="1">
      <alignment wrapText="1"/>
    </xf>
    <xf numFmtId="14" fontId="46" fillId="0" borderId="0" xfId="366" applyNumberFormat="1" applyFont="1" applyFill="1" applyBorder="1" applyAlignment="1">
      <alignment horizontal="right" wrapText="1"/>
    </xf>
    <xf numFmtId="0" fontId="43" fillId="0" borderId="0" xfId="366" applyFont="1" applyBorder="1" applyAlignment="1"/>
    <xf numFmtId="0" fontId="44" fillId="0" borderId="29" xfId="366" applyFont="1" applyBorder="1" applyAlignment="1">
      <alignment vertical="center"/>
    </xf>
    <xf numFmtId="3" fontId="47" fillId="0" borderId="0" xfId="366" applyNumberFormat="1" applyFont="1" applyFill="1" applyBorder="1" applyAlignment="1">
      <alignment horizontal="right" vertical="center"/>
    </xf>
    <xf numFmtId="0" fontId="47" fillId="0" borderId="0" xfId="366" applyFont="1" applyAlignment="1">
      <alignment vertical="center"/>
    </xf>
    <xf numFmtId="0" fontId="47" fillId="0" borderId="0" xfId="366" applyFont="1" applyFill="1" applyAlignment="1">
      <alignment vertical="center"/>
    </xf>
    <xf numFmtId="3" fontId="44" fillId="0" borderId="28" xfId="366" applyNumberFormat="1" applyFont="1" applyFill="1" applyBorder="1" applyAlignment="1">
      <alignment horizontal="right" vertical="center"/>
    </xf>
    <xf numFmtId="3" fontId="46" fillId="0" borderId="28" xfId="366" applyNumberFormat="1" applyFont="1" applyFill="1" applyBorder="1" applyAlignment="1">
      <alignment horizontal="right" vertical="center"/>
    </xf>
    <xf numFmtId="0" fontId="46" fillId="0" borderId="29" xfId="366" applyFont="1" applyBorder="1" applyAlignment="1">
      <alignment vertical="center"/>
    </xf>
    <xf numFmtId="0" fontId="46" fillId="0" borderId="29" xfId="366" applyFont="1" applyBorder="1" applyAlignment="1">
      <alignment horizontal="left" vertical="center" wrapText="1"/>
    </xf>
    <xf numFmtId="3" fontId="43" fillId="0" borderId="0" xfId="366" applyNumberFormat="1" applyFont="1" applyFill="1" applyBorder="1" applyAlignment="1">
      <alignment horizontal="right"/>
    </xf>
    <xf numFmtId="0" fontId="43" fillId="0" borderId="0" xfId="366" applyFont="1" applyAlignment="1">
      <alignment vertical="center"/>
    </xf>
    <xf numFmtId="0" fontId="43" fillId="0" borderId="0" xfId="366" applyFont="1" applyFill="1"/>
    <xf numFmtId="0" fontId="47" fillId="0" borderId="0" xfId="366" applyFont="1" applyBorder="1" applyAlignment="1">
      <alignment vertical="center"/>
    </xf>
    <xf numFmtId="0" fontId="46" fillId="0" borderId="0" xfId="366" applyFont="1" applyBorder="1" applyAlignment="1">
      <alignment vertical="center"/>
    </xf>
    <xf numFmtId="0" fontId="42" fillId="0" borderId="0" xfId="366" applyFont="1"/>
    <xf numFmtId="0" fontId="42" fillId="0" borderId="0" xfId="366" applyFont="1" applyAlignment="1"/>
    <xf numFmtId="0" fontId="47" fillId="0" borderId="0" xfId="366" applyFont="1" applyFill="1"/>
    <xf numFmtId="0" fontId="44" fillId="0" borderId="57" xfId="366" applyFont="1" applyBorder="1" applyAlignment="1">
      <alignment horizontal="left"/>
    </xf>
    <xf numFmtId="0" fontId="44" fillId="0" borderId="57" xfId="65" applyFont="1" applyBorder="1" applyAlignment="1">
      <alignment vertical="center"/>
    </xf>
    <xf numFmtId="3" fontId="44" fillId="0" borderId="58" xfId="65" applyNumberFormat="1" applyFont="1" applyFill="1" applyBorder="1" applyAlignment="1">
      <alignment horizontal="right" vertical="center"/>
    </xf>
    <xf numFmtId="3" fontId="46" fillId="0" borderId="58" xfId="65" applyNumberFormat="1" applyFont="1" applyFill="1" applyBorder="1" applyAlignment="1">
      <alignment horizontal="right" vertical="center"/>
    </xf>
    <xf numFmtId="0" fontId="39" fillId="0" borderId="0" xfId="366" applyFont="1" applyAlignment="1"/>
    <xf numFmtId="0" fontId="43" fillId="0" borderId="0" xfId="366" applyFont="1" applyFill="1" applyAlignment="1">
      <alignment vertical="center"/>
    </xf>
    <xf numFmtId="0" fontId="4" fillId="0" borderId="0" xfId="366" applyFont="1" applyFill="1" applyBorder="1" applyAlignment="1">
      <alignment horizontal="center" vertical="center" textRotation="180"/>
    </xf>
    <xf numFmtId="0" fontId="73" fillId="0" borderId="0" xfId="366" applyFont="1" applyBorder="1" applyAlignment="1">
      <alignment horizontal="left" indent="1"/>
    </xf>
    <xf numFmtId="0" fontId="89" fillId="0" borderId="0" xfId="366" applyFont="1" applyFill="1" applyBorder="1" applyAlignment="1">
      <alignment horizontal="left" vertical="center"/>
    </xf>
    <xf numFmtId="3" fontId="47" fillId="0" borderId="0" xfId="366" applyNumberFormat="1" applyFont="1" applyFill="1" applyBorder="1" applyAlignment="1">
      <alignment vertical="center"/>
    </xf>
    <xf numFmtId="3" fontId="43" fillId="0" borderId="0" xfId="366" applyNumberFormat="1" applyFont="1" applyFill="1" applyBorder="1" applyAlignment="1">
      <alignment vertical="center"/>
    </xf>
    <xf numFmtId="3" fontId="44" fillId="0" borderId="29" xfId="366" quotePrefix="1" applyNumberFormat="1" applyFont="1" applyFill="1" applyBorder="1" applyAlignment="1">
      <alignment horizontal="right" wrapText="1"/>
    </xf>
    <xf numFmtId="3" fontId="46" fillId="0" borderId="29" xfId="366" quotePrefix="1" applyNumberFormat="1" applyFont="1" applyFill="1" applyBorder="1" applyAlignment="1">
      <alignment horizontal="right" wrapText="1"/>
    </xf>
    <xf numFmtId="3" fontId="44" fillId="0" borderId="29" xfId="366" applyNumberFormat="1" applyFont="1" applyFill="1" applyBorder="1" applyAlignment="1">
      <alignment horizontal="right" wrapText="1"/>
    </xf>
    <xf numFmtId="3" fontId="46" fillId="0" borderId="29" xfId="366" applyNumberFormat="1" applyFont="1" applyFill="1" applyBorder="1" applyAlignment="1">
      <alignment horizontal="right" wrapText="1"/>
    </xf>
    <xf numFmtId="0" fontId="44" fillId="0" borderId="29" xfId="366" applyFont="1" applyBorder="1" applyAlignment="1">
      <alignment horizontal="left" vertical="center" wrapText="1"/>
    </xf>
    <xf numFmtId="0" fontId="43" fillId="0" borderId="0" xfId="366" applyFont="1" applyFill="1" applyBorder="1" applyAlignment="1">
      <alignment horizontal="left" vertical="center"/>
    </xf>
    <xf numFmtId="0" fontId="47" fillId="0" borderId="0" xfId="366" applyFont="1" applyFill="1" applyBorder="1" applyAlignment="1">
      <alignment horizontal="left" vertical="center"/>
    </xf>
    <xf numFmtId="3" fontId="46" fillId="0" borderId="28" xfId="366" applyNumberFormat="1" applyFont="1" applyFill="1" applyBorder="1" applyAlignment="1">
      <alignment horizontal="left" vertical="center"/>
    </xf>
    <xf numFmtId="3" fontId="46" fillId="0" borderId="59" xfId="366" applyNumberFormat="1" applyFont="1" applyFill="1" applyBorder="1" applyAlignment="1">
      <alignment horizontal="left" vertical="center"/>
    </xf>
    <xf numFmtId="3" fontId="46" fillId="0" borderId="59" xfId="366" applyNumberFormat="1" applyFont="1" applyFill="1" applyBorder="1" applyAlignment="1">
      <alignment horizontal="right" vertical="center"/>
    </xf>
    <xf numFmtId="3" fontId="44" fillId="0" borderId="59" xfId="366" applyNumberFormat="1" applyFont="1" applyFill="1" applyBorder="1" applyAlignment="1">
      <alignment horizontal="right" vertical="center"/>
    </xf>
    <xf numFmtId="3" fontId="39" fillId="0" borderId="0" xfId="366" applyNumberFormat="1" applyFont="1" applyFill="1"/>
    <xf numFmtId="3" fontId="43" fillId="0" borderId="0" xfId="366" applyNumberFormat="1" applyFont="1" applyFill="1" applyAlignment="1">
      <alignment vertical="center"/>
    </xf>
  </cellXfs>
  <cellStyles count="367">
    <cellStyle name="20 % - Akzent1" xfId="66"/>
    <cellStyle name="20 % - Akzent2" xfId="67"/>
    <cellStyle name="20 % - Akzent3" xfId="68"/>
    <cellStyle name="20 % - Akzent4" xfId="69"/>
    <cellStyle name="20 % - Akzent5" xfId="70"/>
    <cellStyle name="20 % - Akzent6" xfId="71"/>
    <cellStyle name="20% - Accent1" xfId="313"/>
    <cellStyle name="20% - Accent1 2" xfId="72"/>
    <cellStyle name="20% - Accent1_(Q) reinkopiert" xfId="338"/>
    <cellStyle name="20% - Accent2" xfId="314"/>
    <cellStyle name="20% - Accent2 2" xfId="73"/>
    <cellStyle name="20% - Accent2_(Q) reinkopiert" xfId="339"/>
    <cellStyle name="20% - Accent3" xfId="315"/>
    <cellStyle name="20% - Accent3 2" xfId="74"/>
    <cellStyle name="20% - Accent3_(Q) reinkopiert" xfId="340"/>
    <cellStyle name="20% - Accent4" xfId="316"/>
    <cellStyle name="20% - Accent4 2" xfId="75"/>
    <cellStyle name="20% - Accent4_(Q) reinkopiert" xfId="341"/>
    <cellStyle name="20% - Accent5" xfId="317"/>
    <cellStyle name="20% - Accent5 2" xfId="76"/>
    <cellStyle name="20% - Accent5_(Q) reinkopiert" xfId="342"/>
    <cellStyle name="20% - Accent6" xfId="318"/>
    <cellStyle name="20% - Accent6 2" xfId="77"/>
    <cellStyle name="20% - Accent6_(Q) reinkopiert" xfId="343"/>
    <cellStyle name="40 % - Akzent1" xfId="78"/>
    <cellStyle name="40 % - Akzent2" xfId="79"/>
    <cellStyle name="40 % - Akzent3" xfId="80"/>
    <cellStyle name="40 % - Akzent4" xfId="81"/>
    <cellStyle name="40 % - Akzent5" xfId="82"/>
    <cellStyle name="40 % - Akzent6" xfId="83"/>
    <cellStyle name="40% - Accent1" xfId="319"/>
    <cellStyle name="40% - Accent1 2" xfId="84"/>
    <cellStyle name="40% - Accent1_(Q) reinkopiert" xfId="344"/>
    <cellStyle name="40% - Accent2" xfId="320"/>
    <cellStyle name="40% - Accent2 2" xfId="85"/>
    <cellStyle name="40% - Accent2_(Q) reinkopiert" xfId="345"/>
    <cellStyle name="40% - Accent3" xfId="321"/>
    <cellStyle name="40% - Accent3 2" xfId="86"/>
    <cellStyle name="40% - Accent3_(Q) reinkopiert" xfId="346"/>
    <cellStyle name="40% - Accent4" xfId="322"/>
    <cellStyle name="40% - Accent4 2" xfId="87"/>
    <cellStyle name="40% - Accent4_(Q) reinkopiert" xfId="347"/>
    <cellStyle name="40% - Accent5" xfId="323"/>
    <cellStyle name="40% - Accent5 2" xfId="88"/>
    <cellStyle name="40% - Accent5_(Q) reinkopiert" xfId="348"/>
    <cellStyle name="40% - Accent6" xfId="324"/>
    <cellStyle name="40% - Accent6 2" xfId="89"/>
    <cellStyle name="40% - Accent6_(Q) reinkopiert" xfId="349"/>
    <cellStyle name="60 % - Akzent1" xfId="90"/>
    <cellStyle name="60 % - Akzent2" xfId="91"/>
    <cellStyle name="60 % - Akzent3" xfId="92"/>
    <cellStyle name="60 % - Akzent4" xfId="93"/>
    <cellStyle name="60 % - Akzent5" xfId="94"/>
    <cellStyle name="60 % - Akzent6" xfId="95"/>
    <cellStyle name="60% - Accent1" xfId="325"/>
    <cellStyle name="60% - Accent1 2" xfId="96"/>
    <cellStyle name="60% - Accent2" xfId="326"/>
    <cellStyle name="60% - Accent2 2" xfId="97"/>
    <cellStyle name="60% - Accent3" xfId="327"/>
    <cellStyle name="60% - Accent3 2" xfId="98"/>
    <cellStyle name="60% - Accent4" xfId="328"/>
    <cellStyle name="60% - Accent4 2" xfId="99"/>
    <cellStyle name="60% - Accent5" xfId="329"/>
    <cellStyle name="60% - Accent5 2" xfId="100"/>
    <cellStyle name="60% - Accent6" xfId="330"/>
    <cellStyle name="60% - Accent6 2" xfId="101"/>
    <cellStyle name="Accent1" xfId="108"/>
    <cellStyle name="Accent1 - 20%" xfId="1"/>
    <cellStyle name="Accent1 - 40%" xfId="2"/>
    <cellStyle name="Accent1 - 60%" xfId="3"/>
    <cellStyle name="Accent1 2" xfId="102"/>
    <cellStyle name="Accent2" xfId="109"/>
    <cellStyle name="Accent2 - 20%" xfId="4"/>
    <cellStyle name="Accent2 - 40%" xfId="5"/>
    <cellStyle name="Accent2 - 60%" xfId="6"/>
    <cellStyle name="Accent2 2" xfId="103"/>
    <cellStyle name="Accent3" xfId="110"/>
    <cellStyle name="Accent3 - 20%" xfId="7"/>
    <cellStyle name="Accent3 - 40%" xfId="8"/>
    <cellStyle name="Accent3 - 60%" xfId="9"/>
    <cellStyle name="Accent3 2" xfId="104"/>
    <cellStyle name="Accent4" xfId="111"/>
    <cellStyle name="Accent4 - 20%" xfId="10"/>
    <cellStyle name="Accent4 - 40%" xfId="11"/>
    <cellStyle name="Accent4 - 60%" xfId="12"/>
    <cellStyle name="Accent4 2" xfId="105"/>
    <cellStyle name="Accent5" xfId="112"/>
    <cellStyle name="Accent5 - 20%" xfId="13"/>
    <cellStyle name="Accent5 - 40%" xfId="14"/>
    <cellStyle name="Accent5 - 60%" xfId="15"/>
    <cellStyle name="Accent5 2" xfId="106"/>
    <cellStyle name="Accent6" xfId="113"/>
    <cellStyle name="Accent6 - 20%" xfId="16"/>
    <cellStyle name="Accent6 - 40%" xfId="17"/>
    <cellStyle name="Accent6 - 60%" xfId="18"/>
    <cellStyle name="Accent6 2" xfId="107"/>
    <cellStyle name="Akzent1" xfId="351"/>
    <cellStyle name="Akzent2" xfId="352"/>
    <cellStyle name="Akzent3" xfId="353"/>
    <cellStyle name="Akzent4" xfId="354"/>
    <cellStyle name="Akzent5" xfId="355"/>
    <cellStyle name="Akzent6" xfId="356"/>
    <cellStyle name="Ausgabe" xfId="25"/>
    <cellStyle name="Bad" xfId="266"/>
    <cellStyle name="Bad 2" xfId="114"/>
    <cellStyle name="Berechnung" xfId="19"/>
    <cellStyle name="Calculation" xfId="331"/>
    <cellStyle name="Calculation 2" xfId="115"/>
    <cellStyle name="Check Cell" xfId="311"/>
    <cellStyle name="Check Cell 2" xfId="116"/>
    <cellStyle name="Eingabe" xfId="23"/>
    <cellStyle name="Emphasis 1" xfId="20"/>
    <cellStyle name="Emphasis 2" xfId="21"/>
    <cellStyle name="Emphasis 3" xfId="22"/>
    <cellStyle name="Ergebnis" xfId="27"/>
    <cellStyle name="Erklärender Text" xfId="29"/>
    <cellStyle name="Euro" xfId="117"/>
    <cellStyle name="Explanatory Text" xfId="332"/>
    <cellStyle name="Explanatory Text 2" xfId="118"/>
    <cellStyle name="Good" xfId="120"/>
    <cellStyle name="Good 2" xfId="119"/>
    <cellStyle name="Gut" xfId="357"/>
    <cellStyle name="Heading 1" xfId="305"/>
    <cellStyle name="Heading 1 2" xfId="121"/>
    <cellStyle name="Heading 2" xfId="306"/>
    <cellStyle name="Heading 2 2" xfId="122"/>
    <cellStyle name="Heading 3" xfId="307"/>
    <cellStyle name="Heading 3 2" xfId="123"/>
    <cellStyle name="Heading 4" xfId="308"/>
    <cellStyle name="Heading 4 2" xfId="124"/>
    <cellStyle name="Input" xfId="333"/>
    <cellStyle name="Input 2" xfId="125"/>
    <cellStyle name="Linked Cell" xfId="309"/>
    <cellStyle name="Linked Cell 2" xfId="126"/>
    <cellStyle name="Neutral" xfId="24" builtinId="28" customBuiltin="1"/>
    <cellStyle name="Normal_Balance sheet short" xfId="64"/>
    <cellStyle name="Note" xfId="128"/>
    <cellStyle name="Note 2" xfId="127"/>
    <cellStyle name="Notiz" xfId="358"/>
    <cellStyle name="Output" xfId="334"/>
    <cellStyle name="Output 2" xfId="129"/>
    <cellStyle name="Prozent 2" xfId="130"/>
    <cellStyle name="Prozent 2 2" xfId="131"/>
    <cellStyle name="Prozent 3" xfId="132"/>
    <cellStyle name="SAPBEXaggData" xfId="133"/>
    <cellStyle name="SAPBEXaggData 2" xfId="134"/>
    <cellStyle name="SAPBEXaggData 3" xfId="135"/>
    <cellStyle name="SAPBEXaggData_Auswertung LOB" xfId="136"/>
    <cellStyle name="SAPBEXaggDataEmph" xfId="137"/>
    <cellStyle name="SAPBEXaggDataEmph 2" xfId="138"/>
    <cellStyle name="SAPBEXaggDataEmph_BEx_modRST_31.12.2013" xfId="139"/>
    <cellStyle name="SAPBEXaggItem" xfId="140"/>
    <cellStyle name="SAPBEXaggItem 2" xfId="141"/>
    <cellStyle name="SAPBEXaggItem 3" xfId="142"/>
    <cellStyle name="SAPBEXaggItem_% percentage" xfId="143"/>
    <cellStyle name="SAPBEXaggItemX" xfId="144"/>
    <cellStyle name="SAPBEXaggItemX 2" xfId="145"/>
    <cellStyle name="SAPBEXaggItemX 3" xfId="146"/>
    <cellStyle name="SAPBEXaggItemX_% percentage" xfId="147"/>
    <cellStyle name="SAPBEXchaText" xfId="148"/>
    <cellStyle name="SAPBEXchaText 2" xfId="149"/>
    <cellStyle name="SAPBEXchaText 3" xfId="150"/>
    <cellStyle name="SAPBEXchaText_% percentage" xfId="151"/>
    <cellStyle name="SAPBEXexcBad7" xfId="152"/>
    <cellStyle name="SAPBEXexcBad7 2" xfId="153"/>
    <cellStyle name="SAPBEXexcBad7_BEx_modRST_31.12.2013" xfId="154"/>
    <cellStyle name="SAPBEXexcBad8" xfId="155"/>
    <cellStyle name="SAPBEXexcBad8 2" xfId="156"/>
    <cellStyle name="SAPBEXexcBad8_BEx_modRST_31.12.2013" xfId="157"/>
    <cellStyle name="SAPBEXexcBad9" xfId="158"/>
    <cellStyle name="SAPBEXexcBad9 2" xfId="159"/>
    <cellStyle name="SAPBEXexcBad9_BEx_modRST_31.12.2013" xfId="160"/>
    <cellStyle name="SAPBEXexcCritical4" xfId="161"/>
    <cellStyle name="SAPBEXexcCritical4 2" xfId="162"/>
    <cellStyle name="SAPBEXexcCritical4_BEx_modRST_31.12.2013" xfId="163"/>
    <cellStyle name="SAPBEXexcCritical5" xfId="164"/>
    <cellStyle name="SAPBEXexcCritical5 2" xfId="165"/>
    <cellStyle name="SAPBEXexcCritical5_BEx_modRST_31.12.2013" xfId="166"/>
    <cellStyle name="SAPBEXexcCritical6" xfId="167"/>
    <cellStyle name="SAPBEXexcCritical6 2" xfId="168"/>
    <cellStyle name="SAPBEXexcCritical6_BEx_modRST_31.12.2013" xfId="169"/>
    <cellStyle name="SAPBEXexcGood1" xfId="170"/>
    <cellStyle name="SAPBEXexcGood1 2" xfId="171"/>
    <cellStyle name="SAPBEXexcGood1_BEx_modRST_31.12.2013" xfId="172"/>
    <cellStyle name="SAPBEXexcGood2" xfId="173"/>
    <cellStyle name="SAPBEXexcGood2 2" xfId="174"/>
    <cellStyle name="SAPBEXexcGood2_BEx_modRST_31.12.2013" xfId="175"/>
    <cellStyle name="SAPBEXexcGood3" xfId="176"/>
    <cellStyle name="SAPBEXexcGood3 2" xfId="177"/>
    <cellStyle name="SAPBEXexcGood3_BEx_modRST_31.12.2013" xfId="178"/>
    <cellStyle name="SAPBEXfilterDrill" xfId="179"/>
    <cellStyle name="SAPBEXfilterDrill 2" xfId="180"/>
    <cellStyle name="SAPBEXfilterDrill 3" xfId="181"/>
    <cellStyle name="SAPBEXfilterDrill_% percentage" xfId="182"/>
    <cellStyle name="SAPBEXfilterItem" xfId="183"/>
    <cellStyle name="SAPBEXfilterItem 2" xfId="184"/>
    <cellStyle name="SAPBEXfilterItem 3" xfId="185"/>
    <cellStyle name="SAPBEXfilterItem_% percentage" xfId="186"/>
    <cellStyle name="SAPBEXfilterText" xfId="187"/>
    <cellStyle name="SAPBEXfilterText 2" xfId="188"/>
    <cellStyle name="SAPBEXfilterText_BEx_modRST_31.12.2013" xfId="189"/>
    <cellStyle name="SAPBEXformats" xfId="190"/>
    <cellStyle name="SAPBEXformats 2" xfId="191"/>
    <cellStyle name="SAPBEXformats 3" xfId="192"/>
    <cellStyle name="SAPBEXformats_% percentage" xfId="193"/>
    <cellStyle name="SAPBEXheaderItem" xfId="194"/>
    <cellStyle name="SAPBEXheaderItem 2" xfId="195"/>
    <cellStyle name="SAPBEXheaderItem_BEx_modRST_31.12.2013" xfId="196"/>
    <cellStyle name="SAPBEXheaderText" xfId="197"/>
    <cellStyle name="SAPBEXheaderText 2" xfId="198"/>
    <cellStyle name="SAPBEXheaderText_BEx_modRST_31.12.2013" xfId="199"/>
    <cellStyle name="SAPBEXHLevel0" xfId="200"/>
    <cellStyle name="SAPBEXHLevel0 2" xfId="201"/>
    <cellStyle name="SAPBEXHLevel0 3" xfId="202"/>
    <cellStyle name="SAPBEXHLevel0_% percentage" xfId="203"/>
    <cellStyle name="SAPBEXHLevel0X" xfId="204"/>
    <cellStyle name="SAPBEXHLevel0X 2" xfId="205"/>
    <cellStyle name="SAPBEXHLevel0X 3" xfId="206"/>
    <cellStyle name="SAPBEXHLevel0X_% percentage" xfId="207"/>
    <cellStyle name="SAPBEXHLevel1" xfId="208"/>
    <cellStyle name="SAPBEXHLevel1 2" xfId="209"/>
    <cellStyle name="SAPBEXHLevel1 3" xfId="210"/>
    <cellStyle name="SAPBEXHLevel1_% percentage" xfId="211"/>
    <cellStyle name="SAPBEXHLevel1X" xfId="212"/>
    <cellStyle name="SAPBEXHLevel1X 2" xfId="213"/>
    <cellStyle name="SAPBEXHLevel1X_BEx_modRST_31.12.2013" xfId="214"/>
    <cellStyle name="SAPBEXHLevel2" xfId="215"/>
    <cellStyle name="SAPBEXHLevel2 2" xfId="216"/>
    <cellStyle name="SAPBEXHLevel2 3" xfId="217"/>
    <cellStyle name="SAPBEXHLevel2_% percentage" xfId="218"/>
    <cellStyle name="SAPBEXHLevel2X" xfId="219"/>
    <cellStyle name="SAPBEXHLevel2X 2" xfId="220"/>
    <cellStyle name="SAPBEXHLevel2X_BEx_modRST_31.12.2013" xfId="221"/>
    <cellStyle name="SAPBEXHLevel3" xfId="222"/>
    <cellStyle name="SAPBEXHLevel3 2" xfId="223"/>
    <cellStyle name="SAPBEXHLevel3 3" xfId="224"/>
    <cellStyle name="SAPBEXHLevel3_% percentage" xfId="225"/>
    <cellStyle name="SAPBEXHLevel3X" xfId="226"/>
    <cellStyle name="SAPBEXHLevel3X 2" xfId="227"/>
    <cellStyle name="SAPBEXHLevel3X_BEx_modRST_31.12.2013" xfId="228"/>
    <cellStyle name="SAPBEXinputData" xfId="229"/>
    <cellStyle name="SAPBEXItemHeader" xfId="230"/>
    <cellStyle name="SAPBEXresData" xfId="231"/>
    <cellStyle name="SAPBEXresData 2" xfId="232"/>
    <cellStyle name="SAPBEXresData_BEx_modRST_31.12.2013" xfId="233"/>
    <cellStyle name="SAPBEXresDataEmph" xfId="234"/>
    <cellStyle name="SAPBEXresDataEmph 2" xfId="235"/>
    <cellStyle name="SAPBEXresDataEmph_BEx_modRST_31.12.2013" xfId="236"/>
    <cellStyle name="SAPBEXresItem" xfId="237"/>
    <cellStyle name="SAPBEXresItem 2" xfId="238"/>
    <cellStyle name="SAPBEXresItem_BEx_modRST_31.12.2013" xfId="239"/>
    <cellStyle name="SAPBEXresItemX" xfId="240"/>
    <cellStyle name="SAPBEXresItemX 2" xfId="241"/>
    <cellStyle name="SAPBEXresItemX 3" xfId="242"/>
    <cellStyle name="SAPBEXresItemX_% percentage" xfId="243"/>
    <cellStyle name="SAPBEXstdData" xfId="244"/>
    <cellStyle name="SAPBEXstdData 2" xfId="245"/>
    <cellStyle name="SAPBEXstdData 3" xfId="246"/>
    <cellStyle name="SAPBEXstdData_% percentage" xfId="247"/>
    <cellStyle name="SAPBEXstdDataEmph" xfId="248"/>
    <cellStyle name="SAPBEXstdDataEmph 2" xfId="249"/>
    <cellStyle name="SAPBEXstdDataEmph_BEx_modRST_31.12.2013" xfId="250"/>
    <cellStyle name="SAPBEXstdItem" xfId="251"/>
    <cellStyle name="SAPBEXstdItem 2" xfId="252"/>
    <cellStyle name="SAPBEXstdItem 3" xfId="253"/>
    <cellStyle name="SAPBEXstdItem_% percentage" xfId="254"/>
    <cellStyle name="SAPBEXstdItemX" xfId="255"/>
    <cellStyle name="SAPBEXstdItemX 2" xfId="256"/>
    <cellStyle name="SAPBEXstdItemX 3" xfId="257"/>
    <cellStyle name="SAPBEXstdItemX_% percentage" xfId="258"/>
    <cellStyle name="SAPBEXtitle" xfId="259"/>
    <cellStyle name="SAPBEXtitle 2" xfId="260"/>
    <cellStyle name="SAPBEXtitle_BEx_modRST_31.12.2013" xfId="261"/>
    <cellStyle name="SAPBEXunassignedItem" xfId="262"/>
    <cellStyle name="SAPBEXundefined" xfId="263"/>
    <cellStyle name="SAPBEXundefined 2" xfId="264"/>
    <cellStyle name="SAPBEXundefined_BEx_modRST_31.12.2013" xfId="265"/>
    <cellStyle name="SAPBorder" xfId="48"/>
    <cellStyle name="SAPDataCell" xfId="31"/>
    <cellStyle name="SAPDataTotalCell" xfId="32"/>
    <cellStyle name="SAPDimensionCell" xfId="30"/>
    <cellStyle name="SAPEditableDataCell" xfId="33"/>
    <cellStyle name="SAPEditableDataTotalCell" xfId="36"/>
    <cellStyle name="SAPEmphasized" xfId="56"/>
    <cellStyle name="SAPEmphasizedEditableDataCell" xfId="58"/>
    <cellStyle name="SAPEmphasizedEditableDataTotalCell" xfId="59"/>
    <cellStyle name="SAPEmphasizedLockedDataCell" xfId="62"/>
    <cellStyle name="SAPEmphasizedLockedDataTotalCell" xfId="63"/>
    <cellStyle name="SAPEmphasizedReadonlyDataCell" xfId="60"/>
    <cellStyle name="SAPEmphasizedReadonlyDataTotalCell" xfId="61"/>
    <cellStyle name="SAPEmphasizedTotal" xfId="57"/>
    <cellStyle name="SAPExceptionLevel1" xfId="39"/>
    <cellStyle name="SAPExceptionLevel2" xfId="40"/>
    <cellStyle name="SAPExceptionLevel3" xfId="41"/>
    <cellStyle name="SAPExceptionLevel4" xfId="42"/>
    <cellStyle name="SAPExceptionLevel5" xfId="43"/>
    <cellStyle name="SAPExceptionLevel6" xfId="44"/>
    <cellStyle name="SAPExceptionLevel7" xfId="45"/>
    <cellStyle name="SAPExceptionLevel8" xfId="46"/>
    <cellStyle name="SAPExceptionLevel9" xfId="47"/>
    <cellStyle name="SAPHierarchyCell0" xfId="51"/>
    <cellStyle name="SAPHierarchyCell1" xfId="52"/>
    <cellStyle name="SAPHierarchyCell2" xfId="53"/>
    <cellStyle name="SAPHierarchyCell3" xfId="54"/>
    <cellStyle name="SAPHierarchyCell4" xfId="55"/>
    <cellStyle name="SAPLockedDataCell" xfId="35"/>
    <cellStyle name="SAPLockedDataTotalCell" xfId="38"/>
    <cellStyle name="SAPMemberCell" xfId="49"/>
    <cellStyle name="SAPMemberTotalCell" xfId="50"/>
    <cellStyle name="SAPReadonlyDataCell" xfId="34"/>
    <cellStyle name="SAPReadonlyDataTotalCell" xfId="37"/>
    <cellStyle name="Schlecht" xfId="359"/>
    <cellStyle name="Sheet Title" xfId="26"/>
    <cellStyle name="Standard" xfId="0" builtinId="0"/>
    <cellStyle name="Standard 10" xfId="267"/>
    <cellStyle name="Standard 11" xfId="268"/>
    <cellStyle name="Standard 12" xfId="269"/>
    <cellStyle name="Standard 13" xfId="270"/>
    <cellStyle name="Standard 14" xfId="271"/>
    <cellStyle name="Standard 15" xfId="272"/>
    <cellStyle name="Standard 16" xfId="273"/>
    <cellStyle name="Standard 17" xfId="274"/>
    <cellStyle name="Standard 17 2" xfId="275"/>
    <cellStyle name="Standard 17 2 2" xfId="276"/>
    <cellStyle name="Standard 17 2_(Q) reinkopiert" xfId="350"/>
    <cellStyle name="Standard 17_% percentage" xfId="277"/>
    <cellStyle name="Standard 18" xfId="278"/>
    <cellStyle name="Standard 19" xfId="279"/>
    <cellStyle name="Standard 2" xfId="280"/>
    <cellStyle name="Standard 2 2" xfId="65"/>
    <cellStyle name="Standard 2 3" xfId="281"/>
    <cellStyle name="Standard 2 4" xfId="282"/>
    <cellStyle name="Standard 2 5" xfId="283"/>
    <cellStyle name="Standard 2 6" xfId="284"/>
    <cellStyle name="Standard 2_% percentage" xfId="285"/>
    <cellStyle name="Standard 20" xfId="286"/>
    <cellStyle name="Standard 21" xfId="287"/>
    <cellStyle name="Standard 22" xfId="288"/>
    <cellStyle name="Standard 23" xfId="289"/>
    <cellStyle name="Standard 24" xfId="290"/>
    <cellStyle name="Standard 25" xfId="291"/>
    <cellStyle name="Standard 26" xfId="292"/>
    <cellStyle name="Standard 27" xfId="293"/>
    <cellStyle name="Standard 28" xfId="312"/>
    <cellStyle name="Standard 29" xfId="366"/>
    <cellStyle name="Standard 3" xfId="294"/>
    <cellStyle name="Standard 4" xfId="295"/>
    <cellStyle name="Standard 5" xfId="296"/>
    <cellStyle name="Standard 6" xfId="297"/>
    <cellStyle name="Standard 7" xfId="298"/>
    <cellStyle name="Standard 8" xfId="299"/>
    <cellStyle name="Standard 9" xfId="300"/>
    <cellStyle name="Style 1" xfId="301"/>
    <cellStyle name="Title" xfId="335"/>
    <cellStyle name="Title 2" xfId="302"/>
    <cellStyle name="Total" xfId="336"/>
    <cellStyle name="Total 2" xfId="303"/>
    <cellStyle name="Überschrift" xfId="304"/>
    <cellStyle name="Überschrift 1" xfId="360"/>
    <cellStyle name="Überschrift 2" xfId="361"/>
    <cellStyle name="Überschrift 3" xfId="362"/>
    <cellStyle name="Überschrift 4" xfId="363"/>
    <cellStyle name="Verknüpfte Zelle" xfId="364"/>
    <cellStyle name="Warnender Text" xfId="28"/>
    <cellStyle name="Warning Text" xfId="337"/>
    <cellStyle name="Warning Text 2" xfId="310"/>
    <cellStyle name="Zelle überprüfen" xfId="36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8195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08064"/>
        <c:axId val="329915512"/>
      </c:barChart>
      <c:catAx>
        <c:axId val="32990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915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9915512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9908064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R1\GR1.2\02_Analysis%20&amp;%20Reporting\01_AStaR\Actual\2015%20Q4\2_Bilanz\2_Balance_Sheet_V.1.1_160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R1\GR1.1\01_Konzernabschluss%20Actual\2015\Q4\Segment%20Q4\Balance%20Sheet\Segment\02_Balance_Sheet_V.0.2%2020160203%20ohne%20Restate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group - Assets"/>
      <sheetName val="Balance sheet group - Equ&amp;Liab"/>
      <sheetName val="Balance sheet segment reporting"/>
    </sheetNames>
    <sheetDataSet>
      <sheetData sheetId="0"/>
      <sheetData sheetId="1">
        <row r="4">
          <cell r="A4" t="str">
            <v>31.12.2015 vs. 31.12.2014*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QB_3-2015_420"/>
      <sheetName val="QB_3-2015_425"/>
      <sheetName val="Balance sheet segment reporting"/>
      <sheetName val="ASTAR"/>
      <sheetName val="Bilanz für Folie"/>
      <sheetName val="Balance Sheet Mio. €"/>
      <sheetName val="Balance sheet short"/>
      <sheetName val="%percentage"/>
      <sheetName val="Tabelle2"/>
    </sheetNames>
    <sheetDataSet>
      <sheetData sheetId="0"/>
      <sheetData sheetId="1"/>
      <sheetData sheetId="2"/>
      <sheetData sheetId="3"/>
      <sheetData sheetId="4"/>
      <sheetData sheetId="5">
        <row r="35">
          <cell r="E35">
            <v>1143.2391662300001</v>
          </cell>
          <cell r="F35">
            <v>1122</v>
          </cell>
          <cell r="G35">
            <v>3221.4554485499998</v>
          </cell>
          <cell r="H35">
            <v>3235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25.081110150000001</v>
          </cell>
          <cell r="N35">
            <v>25</v>
          </cell>
          <cell r="O35">
            <v>26.081501889999998</v>
          </cell>
          <cell r="P35">
            <v>31</v>
          </cell>
          <cell r="Q35">
            <v>4415.8572268200005</v>
          </cell>
          <cell r="R35">
            <v>4413</v>
          </cell>
        </row>
        <row r="37">
          <cell r="E37">
            <v>20.889494330000002</v>
          </cell>
          <cell r="F37">
            <v>24</v>
          </cell>
          <cell r="G37">
            <v>6238.24691945</v>
          </cell>
          <cell r="H37">
            <v>5973</v>
          </cell>
          <cell r="I37">
            <v>197.66806097</v>
          </cell>
          <cell r="J37">
            <v>174</v>
          </cell>
          <cell r="K37">
            <v>494.59042778000003</v>
          </cell>
          <cell r="L37">
            <v>443</v>
          </cell>
          <cell r="M37">
            <v>1445.8125449300001</v>
          </cell>
          <cell r="N37">
            <v>1363</v>
          </cell>
          <cell r="O37">
            <v>443.91415282999998</v>
          </cell>
          <cell r="P37">
            <v>396</v>
          </cell>
          <cell r="Q37">
            <v>8841.1216002900001</v>
          </cell>
          <cell r="R37">
            <v>8373</v>
          </cell>
        </row>
        <row r="38">
          <cell r="E38">
            <v>12923.54785757</v>
          </cell>
          <cell r="F38">
            <v>13902</v>
          </cell>
          <cell r="G38">
            <v>25.850223730000003</v>
          </cell>
          <cell r="H38">
            <v>26</v>
          </cell>
          <cell r="I38">
            <v>85867.132562879997</v>
          </cell>
          <cell r="J38">
            <v>84896</v>
          </cell>
          <cell r="K38">
            <v>428.67506053</v>
          </cell>
          <cell r="L38">
            <v>428</v>
          </cell>
          <cell r="M38">
            <v>8208.7215474200002</v>
          </cell>
          <cell r="N38">
            <v>12328</v>
          </cell>
          <cell r="O38">
            <v>1117.6596153599999</v>
          </cell>
          <cell r="P38">
            <v>1068</v>
          </cell>
          <cell r="Q38">
            <v>108571.58686749</v>
          </cell>
          <cell r="R38">
            <v>112648</v>
          </cell>
        </row>
        <row r="39">
          <cell r="E39">
            <v>7376.0630627199998</v>
          </cell>
          <cell r="F39">
            <v>6707</v>
          </cell>
          <cell r="G39">
            <v>42060.216970179994</v>
          </cell>
          <cell r="H39">
            <v>39868</v>
          </cell>
          <cell r="I39">
            <v>2791.8180616199998</v>
          </cell>
          <cell r="J39">
            <v>2653</v>
          </cell>
          <cell r="K39">
            <v>4079.9601223300001</v>
          </cell>
          <cell r="L39">
            <v>3866</v>
          </cell>
          <cell r="M39">
            <v>2233.0691055800003</v>
          </cell>
          <cell r="N39">
            <v>2231</v>
          </cell>
          <cell r="O39">
            <v>1214.99893812</v>
          </cell>
          <cell r="P39">
            <v>1037</v>
          </cell>
          <cell r="Q39">
            <v>59756.126260549987</v>
          </cell>
          <cell r="R39">
            <v>56362</v>
          </cell>
        </row>
        <row r="40">
          <cell r="E40">
            <v>228.72558936999999</v>
          </cell>
          <cell r="F40">
            <v>220</v>
          </cell>
          <cell r="G40">
            <v>25.977054810000002</v>
          </cell>
          <cell r="H40">
            <v>-123</v>
          </cell>
          <cell r="I40">
            <v>16333.431464199999</v>
          </cell>
          <cell r="J40">
            <v>17077</v>
          </cell>
          <cell r="K40">
            <v>98.561458729999998</v>
          </cell>
          <cell r="L40">
            <v>107</v>
          </cell>
          <cell r="M40">
            <v>538.23449774999995</v>
          </cell>
          <cell r="N40">
            <v>1049</v>
          </cell>
          <cell r="O40">
            <v>188.33081868999997</v>
          </cell>
          <cell r="P40">
            <v>162</v>
          </cell>
          <cell r="Q40">
            <v>17413.26088355</v>
          </cell>
          <cell r="R40">
            <v>18492</v>
          </cell>
        </row>
        <row r="41">
          <cell r="E41">
            <v>20549.226003989999</v>
          </cell>
          <cell r="F41">
            <v>20853</v>
          </cell>
          <cell r="G41">
            <v>48350.291168169992</v>
          </cell>
          <cell r="H41">
            <v>45744</v>
          </cell>
          <cell r="I41">
            <v>105190.05014966999</v>
          </cell>
          <cell r="J41">
            <v>104800</v>
          </cell>
          <cell r="K41">
            <v>5101.7870693700006</v>
          </cell>
          <cell r="L41">
            <v>4844</v>
          </cell>
          <cell r="M41">
            <v>12425.83769568</v>
          </cell>
          <cell r="N41">
            <v>16971</v>
          </cell>
          <cell r="O41">
            <v>2964.9035250000002</v>
          </cell>
          <cell r="P41">
            <v>2663</v>
          </cell>
          <cell r="Q41">
            <v>194582.09561187998</v>
          </cell>
          <cell r="R41">
            <v>195875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5156.50781637</v>
          </cell>
          <cell r="J42">
            <v>4742</v>
          </cell>
          <cell r="K42">
            <v>0</v>
          </cell>
          <cell r="L42">
            <v>0</v>
          </cell>
          <cell r="M42">
            <v>3043.5602250399998</v>
          </cell>
          <cell r="N42">
            <v>3094</v>
          </cell>
          <cell r="O42">
            <v>0.64887143000000003</v>
          </cell>
          <cell r="P42">
            <v>1</v>
          </cell>
          <cell r="Q42">
            <v>8200.7169128399983</v>
          </cell>
          <cell r="R42">
            <v>7837</v>
          </cell>
        </row>
        <row r="43">
          <cell r="E43">
            <v>169.4943055</v>
          </cell>
          <cell r="F43">
            <v>179</v>
          </cell>
          <cell r="G43">
            <v>600.73394537000001</v>
          </cell>
          <cell r="H43">
            <v>550</v>
          </cell>
          <cell r="I43">
            <v>1727.2685851599999</v>
          </cell>
          <cell r="J43">
            <v>1981</v>
          </cell>
          <cell r="K43">
            <v>682.47598319999997</v>
          </cell>
          <cell r="L43">
            <v>759</v>
          </cell>
          <cell r="M43">
            <v>811.16985525000007</v>
          </cell>
          <cell r="N43">
            <v>856</v>
          </cell>
          <cell r="O43">
            <v>153.44490515999999</v>
          </cell>
          <cell r="P43">
            <v>148</v>
          </cell>
          <cell r="Q43">
            <v>4144.5875796400005</v>
          </cell>
          <cell r="R43">
            <v>4473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6301.3286247300002</v>
          </cell>
          <cell r="N44">
            <v>0</v>
          </cell>
          <cell r="O44">
            <v>0</v>
          </cell>
          <cell r="P44">
            <v>0</v>
          </cell>
          <cell r="Q44">
            <v>6301.3286247300002</v>
          </cell>
          <cell r="R44">
            <v>0</v>
          </cell>
        </row>
        <row r="45">
          <cell r="E45">
            <v>7376.5847060399992</v>
          </cell>
          <cell r="F45">
            <v>7061</v>
          </cell>
          <cell r="G45">
            <v>11309.232881169999</v>
          </cell>
          <cell r="H45">
            <v>11498</v>
          </cell>
          <cell r="I45">
            <v>5226.2382111400002</v>
          </cell>
          <cell r="J45">
            <v>5473</v>
          </cell>
          <cell r="K45">
            <v>775.93764595000005</v>
          </cell>
          <cell r="L45">
            <v>1671</v>
          </cell>
          <cell r="M45">
            <v>2045.7759012399999</v>
          </cell>
          <cell r="N45">
            <v>3044</v>
          </cell>
          <cell r="O45">
            <v>1175.93595</v>
          </cell>
          <cell r="P45">
            <v>1350</v>
          </cell>
          <cell r="Q45">
            <v>27909.705295539996</v>
          </cell>
          <cell r="R45">
            <v>30097</v>
          </cell>
        </row>
        <row r="46">
          <cell r="E46">
            <v>29238.54418176</v>
          </cell>
          <cell r="F46">
            <v>29215</v>
          </cell>
          <cell r="G46">
            <v>63481.713443259985</v>
          </cell>
          <cell r="H46">
            <v>61027</v>
          </cell>
          <cell r="I46">
            <v>117300.06476233999</v>
          </cell>
          <cell r="J46">
            <v>116996</v>
          </cell>
          <cell r="K46">
            <v>6560.2006985200005</v>
          </cell>
          <cell r="L46">
            <v>7274</v>
          </cell>
          <cell r="M46">
            <v>24652.753412090002</v>
          </cell>
          <cell r="N46">
            <v>23990</v>
          </cell>
          <cell r="O46">
            <v>4321.0147534800008</v>
          </cell>
          <cell r="P46">
            <v>4193</v>
          </cell>
          <cell r="Q46">
            <v>245554.29125144999</v>
          </cell>
          <cell r="R46">
            <v>242695</v>
          </cell>
        </row>
        <row r="47">
          <cell r="Q47">
            <v>30965.98267904</v>
          </cell>
          <cell r="R47">
            <v>30289</v>
          </cell>
        </row>
        <row r="48">
          <cell r="Q48">
            <v>276520.27393049002</v>
          </cell>
          <cell r="R48">
            <v>272984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33203125" defaultRowHeight="11.25"/>
  <sheetData/>
  <pageMargins left="0.7" right="0.7" top="0.75" bottom="0.75" header="0.3" footer="0.3"/>
  <customProperties>
    <customPr name="_pios_id" r:id="rId1"/>
    <customPr name="serializedData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33203125" defaultRowHeight="11.25"/>
  <cols>
    <col min="3" max="4" width="9.33203125" customWidth="1"/>
    <col min="5" max="5" width="0" hidden="1" customWidth="1"/>
  </cols>
  <sheetData>
    <row r="1" spans="1:4">
      <c r="A1">
        <v>7</v>
      </c>
    </row>
    <row r="14" spans="1:4" ht="12.75">
      <c r="C14" s="12" t="s">
        <v>3</v>
      </c>
      <c r="D14" s="12"/>
    </row>
    <row r="15" spans="1:4">
      <c r="C15" s="7"/>
      <c r="D15" s="7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U27"/>
  <sheetViews>
    <sheetView showGridLines="0" topLeftCell="A7" zoomScale="70" zoomScaleNormal="70" zoomScaleSheetLayoutView="70" zoomScalePageLayoutView="55" workbookViewId="0">
      <selection activeCell="N19" sqref="N19"/>
    </sheetView>
  </sheetViews>
  <sheetFormatPr baseColWidth="10" defaultColWidth="13.33203125" defaultRowHeight="15"/>
  <cols>
    <col min="1" max="1" width="6.1640625" style="31" customWidth="1"/>
    <col min="2" max="2" width="63.1640625" style="31" customWidth="1"/>
    <col min="3" max="16" width="12.83203125" style="31" customWidth="1"/>
    <col min="17" max="17" width="6.6640625" style="31" customWidth="1"/>
    <col min="18" max="18" width="5.6640625" style="31" customWidth="1"/>
    <col min="19" max="19" width="6.33203125" style="30" customWidth="1"/>
    <col min="20" max="20" width="3.6640625" style="31" customWidth="1"/>
    <col min="21" max="21" width="3.1640625" style="31" customWidth="1"/>
    <col min="22" max="16384" width="13.33203125" style="31"/>
  </cols>
  <sheetData>
    <row r="1" spans="1:21" s="50" customFormat="1" ht="18" customHeight="1">
      <c r="C1" s="91" t="s">
        <v>35</v>
      </c>
      <c r="D1" s="91" t="s">
        <v>36</v>
      </c>
      <c r="E1" s="91" t="s">
        <v>37</v>
      </c>
      <c r="F1" s="91" t="s">
        <v>38</v>
      </c>
      <c r="G1" s="91" t="s">
        <v>39</v>
      </c>
      <c r="H1" s="91" t="s">
        <v>40</v>
      </c>
      <c r="I1" s="91" t="s">
        <v>41</v>
      </c>
      <c r="J1" s="91" t="s">
        <v>42</v>
      </c>
      <c r="K1" s="91" t="s">
        <v>43</v>
      </c>
      <c r="L1" s="91" t="s">
        <v>44</v>
      </c>
      <c r="M1" s="91" t="s">
        <v>45</v>
      </c>
      <c r="N1" s="91" t="s">
        <v>46</v>
      </c>
      <c r="O1" s="91" t="s">
        <v>6</v>
      </c>
      <c r="P1" s="91" t="s">
        <v>7</v>
      </c>
      <c r="R1" s="110" t="str">
        <f>A4</f>
        <v>Q1-4 2015 vs. Q1-4 2014*</v>
      </c>
      <c r="S1" s="111" t="s">
        <v>47</v>
      </c>
      <c r="T1" s="112" t="s">
        <v>8</v>
      </c>
      <c r="U1" s="51"/>
    </row>
    <row r="2" spans="1:21">
      <c r="A2" s="31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110"/>
      <c r="S2" s="111"/>
      <c r="T2" s="112"/>
      <c r="U2" s="33"/>
    </row>
    <row r="3" spans="1:21" s="30" customFormat="1" ht="27">
      <c r="A3" s="34" t="s">
        <v>47</v>
      </c>
      <c r="R3" s="110"/>
      <c r="S3" s="111"/>
      <c r="T3" s="112"/>
      <c r="U3" s="33"/>
    </row>
    <row r="4" spans="1:21" s="37" customFormat="1" ht="27.75" thickBot="1">
      <c r="A4" s="35" t="s">
        <v>83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R4" s="110"/>
      <c r="S4" s="111"/>
      <c r="T4" s="112"/>
      <c r="U4" s="33"/>
    </row>
    <row r="5" spans="1:21">
      <c r="R5" s="110"/>
      <c r="S5" s="111"/>
      <c r="T5" s="112"/>
      <c r="U5" s="33"/>
    </row>
    <row r="6" spans="1:21" s="60" customFormat="1" ht="30" customHeight="1">
      <c r="A6" s="52"/>
      <c r="B6" s="52"/>
      <c r="C6" s="52"/>
      <c r="D6" s="53"/>
      <c r="E6" s="54"/>
      <c r="F6" s="54"/>
      <c r="G6" s="54"/>
      <c r="H6" s="55"/>
      <c r="I6" s="55"/>
      <c r="J6" s="55"/>
      <c r="K6" s="56"/>
      <c r="L6" s="57"/>
      <c r="M6" s="57"/>
      <c r="N6" s="57"/>
      <c r="O6" s="58"/>
      <c r="P6" s="58"/>
      <c r="Q6" s="59"/>
      <c r="R6" s="110"/>
      <c r="S6" s="111"/>
      <c r="T6" s="112"/>
      <c r="U6" s="33"/>
    </row>
    <row r="7" spans="1:21" s="63" customFormat="1" ht="34.5" customHeight="1" thickBot="1">
      <c r="A7" s="61" t="s">
        <v>9</v>
      </c>
      <c r="B7" s="62"/>
      <c r="C7" s="103" t="s">
        <v>4</v>
      </c>
      <c r="D7" s="103"/>
      <c r="E7" s="103"/>
      <c r="F7" s="103"/>
      <c r="G7" s="104" t="s">
        <v>48</v>
      </c>
      <c r="H7" s="104"/>
      <c r="I7" s="104"/>
      <c r="J7" s="104"/>
      <c r="K7" s="104"/>
      <c r="L7" s="104"/>
      <c r="M7" s="107" t="s">
        <v>5</v>
      </c>
      <c r="N7" s="107"/>
      <c r="O7" s="108" t="s">
        <v>49</v>
      </c>
      <c r="P7" s="108"/>
      <c r="Q7" s="109"/>
      <c r="R7" s="110"/>
      <c r="S7" s="111"/>
      <c r="T7" s="112"/>
      <c r="U7" s="33"/>
    </row>
    <row r="8" spans="1:21" s="38" customFormat="1" ht="61.5" customHeight="1" thickBot="1">
      <c r="A8" s="64"/>
      <c r="B8" s="64"/>
      <c r="C8" s="105" t="s">
        <v>50</v>
      </c>
      <c r="D8" s="105"/>
      <c r="E8" s="105" t="s">
        <v>51</v>
      </c>
      <c r="F8" s="105"/>
      <c r="G8" s="105" t="s">
        <v>52</v>
      </c>
      <c r="H8" s="105"/>
      <c r="I8" s="105" t="s">
        <v>53</v>
      </c>
      <c r="J8" s="105"/>
      <c r="K8" s="106" t="s">
        <v>54</v>
      </c>
      <c r="L8" s="106"/>
      <c r="M8" s="48"/>
      <c r="N8" s="48"/>
      <c r="O8" s="48"/>
      <c r="P8" s="48"/>
      <c r="Q8" s="109"/>
      <c r="R8" s="110"/>
      <c r="S8" s="111"/>
      <c r="T8" s="112"/>
      <c r="U8" s="33"/>
    </row>
    <row r="9" spans="1:21" s="38" customFormat="1" ht="36.75">
      <c r="A9" s="65" t="s">
        <v>55</v>
      </c>
      <c r="B9" s="66"/>
      <c r="C9" s="67" t="s">
        <v>64</v>
      </c>
      <c r="D9" s="68" t="s">
        <v>65</v>
      </c>
      <c r="E9" s="67" t="str">
        <f t="shared" ref="E9:L9" si="0">C9</f>
        <v>Q1-4 2015</v>
      </c>
      <c r="F9" s="68" t="str">
        <f t="shared" si="0"/>
        <v>Q1-4 2014</v>
      </c>
      <c r="G9" s="67" t="str">
        <f t="shared" si="0"/>
        <v>Q1-4 2015</v>
      </c>
      <c r="H9" s="68" t="str">
        <f>F9</f>
        <v>Q1-4 2014</v>
      </c>
      <c r="I9" s="67" t="str">
        <f t="shared" si="0"/>
        <v>Q1-4 2015</v>
      </c>
      <c r="J9" s="68" t="str">
        <f t="shared" si="0"/>
        <v>Q1-4 2014</v>
      </c>
      <c r="K9" s="67" t="str">
        <f t="shared" si="0"/>
        <v>Q1-4 2015</v>
      </c>
      <c r="L9" s="68" t="str">
        <f t="shared" si="0"/>
        <v>Q1-4 2014</v>
      </c>
      <c r="M9" s="67" t="str">
        <f>I9</f>
        <v>Q1-4 2015</v>
      </c>
      <c r="N9" s="68" t="str">
        <f>J9</f>
        <v>Q1-4 2014</v>
      </c>
      <c r="O9" s="67" t="str">
        <f>C9</f>
        <v>Q1-4 2015</v>
      </c>
      <c r="P9" s="68" t="str">
        <f>D9</f>
        <v>Q1-4 2014</v>
      </c>
      <c r="Q9" s="109"/>
      <c r="R9" s="110"/>
      <c r="S9" s="111"/>
      <c r="T9" s="39"/>
      <c r="U9" s="39"/>
    </row>
    <row r="10" spans="1:21" s="43" customFormat="1" ht="27" customHeight="1">
      <c r="A10" s="40" t="s">
        <v>10</v>
      </c>
      <c r="B10" s="41"/>
      <c r="C10" s="69">
        <v>10536.109225889999</v>
      </c>
      <c r="D10" s="70">
        <v>10040</v>
      </c>
      <c r="E10" s="69">
        <v>17680.104697819999</v>
      </c>
      <c r="F10" s="70">
        <v>16730</v>
      </c>
      <c r="G10" s="69">
        <v>9426.4990937799994</v>
      </c>
      <c r="H10" s="70">
        <v>9812</v>
      </c>
      <c r="I10" s="69">
        <v>3162.1989988300002</v>
      </c>
      <c r="J10" s="70">
        <v>3115</v>
      </c>
      <c r="K10" s="69">
        <v>3946.7512994599997</v>
      </c>
      <c r="L10" s="70">
        <v>3809</v>
      </c>
      <c r="M10" s="69">
        <v>5622.6426052099996</v>
      </c>
      <c r="N10" s="70">
        <v>5342</v>
      </c>
      <c r="O10" s="69">
        <v>50374.305920989987</v>
      </c>
      <c r="P10" s="89">
        <v>48848</v>
      </c>
      <c r="Q10" s="109"/>
      <c r="R10" s="110"/>
      <c r="S10" s="111"/>
    </row>
    <row r="11" spans="1:21" s="63" customFormat="1" ht="27" customHeight="1">
      <c r="A11" s="44" t="s">
        <v>11</v>
      </c>
      <c r="B11" s="44" t="s">
        <v>56</v>
      </c>
      <c r="C11" s="71">
        <v>9978.9393461899999</v>
      </c>
      <c r="D11" s="42">
        <v>9627</v>
      </c>
      <c r="E11" s="71">
        <v>16884.231631299997</v>
      </c>
      <c r="F11" s="42">
        <v>16150</v>
      </c>
      <c r="G11" s="71">
        <v>9382.408700330001</v>
      </c>
      <c r="H11" s="42">
        <v>9761</v>
      </c>
      <c r="I11" s="71">
        <v>3058.8757034400001</v>
      </c>
      <c r="J11" s="42">
        <v>3080</v>
      </c>
      <c r="K11" s="71">
        <v>3580.8082992699997</v>
      </c>
      <c r="L11" s="42">
        <v>3479</v>
      </c>
      <c r="M11" s="71">
        <v>5423.3775651599999</v>
      </c>
      <c r="N11" s="42">
        <v>5287</v>
      </c>
      <c r="O11" s="71">
        <v>48308.64124569</v>
      </c>
      <c r="P11" s="78">
        <v>47384</v>
      </c>
      <c r="Q11" s="109"/>
      <c r="R11" s="110"/>
      <c r="S11" s="111"/>
    </row>
    <row r="12" spans="1:21" s="63" customFormat="1" ht="27" customHeight="1">
      <c r="A12" s="72" t="s">
        <v>12</v>
      </c>
      <c r="B12" s="73" t="s">
        <v>13</v>
      </c>
      <c r="C12" s="71">
        <v>748.74956799999995</v>
      </c>
      <c r="D12" s="42">
        <v>683</v>
      </c>
      <c r="E12" s="71">
        <v>1373.252526</v>
      </c>
      <c r="F12" s="42">
        <v>1209</v>
      </c>
      <c r="G12" s="71">
        <v>4102.9585844599997</v>
      </c>
      <c r="H12" s="42">
        <v>4823</v>
      </c>
      <c r="I12" s="71">
        <v>86.582396290000005</v>
      </c>
      <c r="J12" s="42">
        <v>99</v>
      </c>
      <c r="K12" s="71">
        <v>452.02307559999997</v>
      </c>
      <c r="L12" s="42">
        <v>652</v>
      </c>
      <c r="M12" s="71">
        <v>39.401102850000001</v>
      </c>
      <c r="N12" s="42">
        <v>37</v>
      </c>
      <c r="O12" s="71">
        <v>6802.9672532000004</v>
      </c>
      <c r="P12" s="78">
        <v>7503</v>
      </c>
      <c r="Q12" s="74"/>
      <c r="R12" s="110"/>
      <c r="S12" s="111"/>
    </row>
    <row r="13" spans="1:21" s="63" customFormat="1" ht="27" customHeight="1">
      <c r="A13" s="44" t="s">
        <v>14</v>
      </c>
      <c r="B13" s="73" t="s">
        <v>15</v>
      </c>
      <c r="C13" s="71">
        <v>-8025.3594801700001</v>
      </c>
      <c r="D13" s="42">
        <v>-7896</v>
      </c>
      <c r="E13" s="71">
        <v>-9630.8862709199984</v>
      </c>
      <c r="F13" s="42">
        <v>-9728</v>
      </c>
      <c r="G13" s="71">
        <v>-11653.785688710001</v>
      </c>
      <c r="H13" s="42">
        <v>-12923</v>
      </c>
      <c r="I13" s="71">
        <v>-2009.1796334999999</v>
      </c>
      <c r="J13" s="42">
        <v>-1971</v>
      </c>
      <c r="K13" s="71">
        <v>-2810.62799137</v>
      </c>
      <c r="L13" s="42">
        <v>-2816</v>
      </c>
      <c r="M13" s="71">
        <v>-4600.7987014600003</v>
      </c>
      <c r="N13" s="42">
        <v>-4360</v>
      </c>
      <c r="O13" s="71">
        <v>-38730.637766129999</v>
      </c>
      <c r="P13" s="78">
        <v>-39694</v>
      </c>
      <c r="Q13" s="74"/>
      <c r="R13" s="110"/>
      <c r="S13" s="111"/>
    </row>
    <row r="14" spans="1:21" s="63" customFormat="1" ht="27" customHeight="1">
      <c r="A14" s="72" t="s">
        <v>16</v>
      </c>
      <c r="B14" s="75" t="s">
        <v>57</v>
      </c>
      <c r="C14" s="71">
        <v>-2367.0827949999998</v>
      </c>
      <c r="D14" s="42">
        <v>-2135</v>
      </c>
      <c r="E14" s="71">
        <v>-5510.2042664999999</v>
      </c>
      <c r="F14" s="42">
        <v>-5239</v>
      </c>
      <c r="G14" s="71">
        <v>-1448.5307466200002</v>
      </c>
      <c r="H14" s="42">
        <v>-1517</v>
      </c>
      <c r="I14" s="71">
        <v>-1014.77494429</v>
      </c>
      <c r="J14" s="42">
        <v>-994</v>
      </c>
      <c r="K14" s="71">
        <v>-1188.90970928</v>
      </c>
      <c r="L14" s="42">
        <v>-1179</v>
      </c>
      <c r="M14" s="71">
        <v>-837.70053454000004</v>
      </c>
      <c r="N14" s="42">
        <v>-887</v>
      </c>
      <c r="O14" s="71">
        <v>-12367.202996229998</v>
      </c>
      <c r="P14" s="78">
        <v>-11951</v>
      </c>
      <c r="Q14" s="74"/>
      <c r="R14" s="110"/>
      <c r="S14" s="111"/>
    </row>
    <row r="15" spans="1:21" s="80" customFormat="1" ht="27" customHeight="1">
      <c r="A15" s="76" t="s">
        <v>17</v>
      </c>
      <c r="B15" s="77" t="s">
        <v>18</v>
      </c>
      <c r="C15" s="71">
        <v>335.24663901999998</v>
      </c>
      <c r="D15" s="78">
        <v>279</v>
      </c>
      <c r="E15" s="71">
        <v>3116.3936198800002</v>
      </c>
      <c r="F15" s="78">
        <v>2392</v>
      </c>
      <c r="G15" s="71">
        <v>383.05084945999999</v>
      </c>
      <c r="H15" s="78">
        <v>144</v>
      </c>
      <c r="I15" s="71">
        <v>121.50352194000001</v>
      </c>
      <c r="J15" s="78">
        <v>214</v>
      </c>
      <c r="K15" s="71">
        <v>33.29367422</v>
      </c>
      <c r="L15" s="78">
        <v>136</v>
      </c>
      <c r="M15" s="71">
        <v>24.279432010000001</v>
      </c>
      <c r="N15" s="78">
        <v>77</v>
      </c>
      <c r="O15" s="71">
        <v>4013.7677365300001</v>
      </c>
      <c r="P15" s="78">
        <v>3242</v>
      </c>
      <c r="Q15" s="79"/>
      <c r="R15" s="110"/>
      <c r="S15" s="111"/>
    </row>
    <row r="16" spans="1:21" s="63" customFormat="1" ht="27" customHeight="1">
      <c r="A16" s="72" t="s">
        <v>19</v>
      </c>
      <c r="B16" s="73" t="s">
        <v>20</v>
      </c>
      <c r="C16" s="71">
        <v>897.60419217000003</v>
      </c>
      <c r="D16" s="42">
        <v>811</v>
      </c>
      <c r="E16" s="71">
        <v>2045.549321</v>
      </c>
      <c r="F16" s="42">
        <v>1785</v>
      </c>
      <c r="G16" s="71">
        <v>3840.5690239200003</v>
      </c>
      <c r="H16" s="42">
        <v>4453</v>
      </c>
      <c r="I16" s="71">
        <v>186.81257016999999</v>
      </c>
      <c r="J16" s="42">
        <v>204</v>
      </c>
      <c r="K16" s="71">
        <v>447.21288756000001</v>
      </c>
      <c r="L16" s="42">
        <v>662</v>
      </c>
      <c r="M16" s="71">
        <v>118.4211878</v>
      </c>
      <c r="N16" s="42">
        <v>87</v>
      </c>
      <c r="O16" s="71">
        <v>7536.1691826200004</v>
      </c>
      <c r="P16" s="78">
        <v>8002</v>
      </c>
      <c r="Q16" s="74"/>
      <c r="R16" s="110"/>
      <c r="S16" s="111"/>
    </row>
    <row r="17" spans="1:19" s="63" customFormat="1" ht="27" customHeight="1">
      <c r="A17" s="72" t="s">
        <v>21</v>
      </c>
      <c r="B17" s="44" t="s">
        <v>22</v>
      </c>
      <c r="C17" s="71">
        <v>-42.681607730000003</v>
      </c>
      <c r="D17" s="42">
        <v>-1</v>
      </c>
      <c r="E17" s="71">
        <v>-74.397635500000007</v>
      </c>
      <c r="F17" s="42">
        <v>-77</v>
      </c>
      <c r="G17" s="71">
        <v>202.10704665999998</v>
      </c>
      <c r="H17" s="42">
        <v>320</v>
      </c>
      <c r="I17" s="71">
        <v>0</v>
      </c>
      <c r="J17" s="42">
        <v>0</v>
      </c>
      <c r="K17" s="71">
        <v>55.222725369999999</v>
      </c>
      <c r="L17" s="42">
        <v>172</v>
      </c>
      <c r="M17" s="71">
        <v>6.8903110000000004E-2</v>
      </c>
      <c r="N17" s="42">
        <v>0</v>
      </c>
      <c r="O17" s="71">
        <v>140.31943190999999</v>
      </c>
      <c r="P17" s="78">
        <v>414</v>
      </c>
      <c r="Q17" s="74"/>
      <c r="R17" s="110"/>
      <c r="S17" s="111"/>
    </row>
    <row r="18" spans="1:19" s="63" customFormat="1" ht="27" customHeight="1">
      <c r="A18" s="72" t="s">
        <v>23</v>
      </c>
      <c r="B18" s="73" t="s">
        <v>58</v>
      </c>
      <c r="C18" s="71">
        <v>58.848790569999998</v>
      </c>
      <c r="D18" s="42">
        <v>53</v>
      </c>
      <c r="E18" s="71">
        <v>-73.039408780000002</v>
      </c>
      <c r="F18" s="42">
        <v>-67</v>
      </c>
      <c r="G18" s="71">
        <v>-11.48413407</v>
      </c>
      <c r="H18" s="42">
        <v>-50</v>
      </c>
      <c r="I18" s="71">
        <v>-3.2082018800000003</v>
      </c>
      <c r="J18" s="42">
        <v>-15</v>
      </c>
      <c r="K18" s="71">
        <v>-15.466591000000001</v>
      </c>
      <c r="L18" s="42">
        <v>-40</v>
      </c>
      <c r="M18" s="71">
        <v>-23.526098279999999</v>
      </c>
      <c r="N18" s="42">
        <v>-9</v>
      </c>
      <c r="O18" s="71">
        <v>-67.875643440000005</v>
      </c>
      <c r="P18" s="78">
        <v>-128</v>
      </c>
      <c r="Q18" s="74"/>
      <c r="R18" s="110"/>
      <c r="S18" s="111"/>
    </row>
    <row r="19" spans="1:19" s="63" customFormat="1" ht="36">
      <c r="A19" s="72" t="s">
        <v>24</v>
      </c>
      <c r="B19" s="73" t="s">
        <v>26</v>
      </c>
      <c r="C19" s="71">
        <v>-748.74956799999995</v>
      </c>
      <c r="D19" s="42">
        <v>-683</v>
      </c>
      <c r="E19" s="71">
        <v>-1373.252526</v>
      </c>
      <c r="F19" s="42">
        <v>-1209</v>
      </c>
      <c r="G19" s="71">
        <v>-4102.9585844599997</v>
      </c>
      <c r="H19" s="42">
        <v>-4823</v>
      </c>
      <c r="I19" s="71">
        <v>-86.582396290000005</v>
      </c>
      <c r="J19" s="42">
        <v>-99</v>
      </c>
      <c r="K19" s="71">
        <v>-452.02307559999997</v>
      </c>
      <c r="L19" s="42">
        <v>-652</v>
      </c>
      <c r="M19" s="71">
        <v>-39.401102850000001</v>
      </c>
      <c r="N19" s="42">
        <v>-37</v>
      </c>
      <c r="O19" s="71">
        <v>-6802.9672532000004</v>
      </c>
      <c r="P19" s="78">
        <v>-7503</v>
      </c>
      <c r="Q19" s="74"/>
      <c r="R19" s="110"/>
      <c r="S19" s="111"/>
    </row>
    <row r="20" spans="1:19" s="46" customFormat="1" ht="27" customHeight="1">
      <c r="A20" s="76" t="s">
        <v>25</v>
      </c>
      <c r="B20" s="77" t="s">
        <v>28</v>
      </c>
      <c r="C20" s="71">
        <v>165.02180701</v>
      </c>
      <c r="D20" s="78">
        <v>180</v>
      </c>
      <c r="E20" s="71">
        <v>524.85975071999997</v>
      </c>
      <c r="F20" s="78">
        <v>432</v>
      </c>
      <c r="G20" s="71">
        <v>-71.766647949999992</v>
      </c>
      <c r="H20" s="78">
        <v>-100</v>
      </c>
      <c r="I20" s="71">
        <v>97.021971999999991</v>
      </c>
      <c r="J20" s="78">
        <v>90</v>
      </c>
      <c r="K20" s="71">
        <v>34.945946329999998</v>
      </c>
      <c r="L20" s="78">
        <v>142</v>
      </c>
      <c r="M20" s="71">
        <v>55.562889779999999</v>
      </c>
      <c r="N20" s="78">
        <v>41</v>
      </c>
      <c r="O20" s="71">
        <v>805.6457178899999</v>
      </c>
      <c r="P20" s="78">
        <v>785</v>
      </c>
      <c r="Q20" s="79"/>
      <c r="R20" s="110"/>
      <c r="S20" s="111"/>
    </row>
    <row r="21" spans="1:19" s="46" customFormat="1" ht="27" customHeight="1">
      <c r="A21" s="76" t="s">
        <v>27</v>
      </c>
      <c r="B21" s="77" t="s">
        <v>30</v>
      </c>
      <c r="C21" s="71">
        <v>500.26844603000001</v>
      </c>
      <c r="D21" s="78">
        <v>459</v>
      </c>
      <c r="E21" s="71">
        <v>3641.2533705999999</v>
      </c>
      <c r="F21" s="78">
        <v>2824</v>
      </c>
      <c r="G21" s="71">
        <v>311.28420151</v>
      </c>
      <c r="H21" s="78">
        <v>44</v>
      </c>
      <c r="I21" s="71">
        <v>218.52549393999999</v>
      </c>
      <c r="J21" s="78">
        <v>304</v>
      </c>
      <c r="K21" s="71">
        <v>68.239620550000012</v>
      </c>
      <c r="L21" s="78">
        <v>278</v>
      </c>
      <c r="M21" s="71">
        <v>79.84232179</v>
      </c>
      <c r="N21" s="78">
        <v>118</v>
      </c>
      <c r="O21" s="71">
        <v>4819.4134544199997</v>
      </c>
      <c r="P21" s="78">
        <v>4027</v>
      </c>
      <c r="Q21" s="79"/>
      <c r="R21" s="110"/>
      <c r="S21" s="111"/>
    </row>
    <row r="22" spans="1:19" s="43" customFormat="1" ht="27" customHeight="1">
      <c r="A22" s="81" t="s">
        <v>29</v>
      </c>
      <c r="B22" s="75" t="s">
        <v>59</v>
      </c>
      <c r="C22" s="71">
        <v>-98.133105850000007</v>
      </c>
      <c r="D22" s="42">
        <v>-95</v>
      </c>
      <c r="E22" s="71">
        <v>-298.87553772000001</v>
      </c>
      <c r="F22" s="42">
        <v>-235</v>
      </c>
      <c r="G22" s="71">
        <v>-631.02993393999998</v>
      </c>
      <c r="H22" s="42">
        <v>-188</v>
      </c>
      <c r="I22" s="71">
        <v>-64.41846898</v>
      </c>
      <c r="J22" s="42">
        <v>-94</v>
      </c>
      <c r="K22" s="71">
        <v>-128.58144720999999</v>
      </c>
      <c r="L22" s="42">
        <v>-553</v>
      </c>
      <c r="M22" s="71">
        <v>-0.85941692999999997</v>
      </c>
      <c r="N22" s="42">
        <v>-4</v>
      </c>
      <c r="O22" s="71">
        <v>-1221.8979106299998</v>
      </c>
      <c r="P22" s="78">
        <v>-1169</v>
      </c>
      <c r="Q22" s="74"/>
      <c r="R22" s="110"/>
      <c r="S22" s="111"/>
    </row>
    <row r="23" spans="1:19" s="63" customFormat="1" ht="27" customHeight="1">
      <c r="A23" s="72" t="s">
        <v>31</v>
      </c>
      <c r="B23" s="82" t="s">
        <v>33</v>
      </c>
      <c r="C23" s="71">
        <v>-56.698223259999999</v>
      </c>
      <c r="D23" s="42">
        <v>45</v>
      </c>
      <c r="E23" s="71">
        <v>-427.07037280000003</v>
      </c>
      <c r="F23" s="42">
        <v>-106</v>
      </c>
      <c r="G23" s="71">
        <v>-9.4392313300000001</v>
      </c>
      <c r="H23" s="42">
        <v>413</v>
      </c>
      <c r="I23" s="71">
        <v>60.218723530000005</v>
      </c>
      <c r="J23" s="42">
        <v>-34</v>
      </c>
      <c r="K23" s="71">
        <v>-52.025036209999996</v>
      </c>
      <c r="L23" s="42">
        <v>-1</v>
      </c>
      <c r="M23" s="71">
        <v>9.4025887899999994</v>
      </c>
      <c r="N23" s="42">
        <v>-5</v>
      </c>
      <c r="O23" s="71">
        <v>-475.61155128000001</v>
      </c>
      <c r="P23" s="78">
        <v>312</v>
      </c>
      <c r="Q23" s="79"/>
      <c r="R23" s="110"/>
      <c r="S23" s="111"/>
    </row>
    <row r="24" spans="1:19" s="80" customFormat="1" ht="27" customHeight="1">
      <c r="A24" s="76" t="s">
        <v>32</v>
      </c>
      <c r="B24" s="77" t="s">
        <v>34</v>
      </c>
      <c r="C24" s="71">
        <v>345.43711693</v>
      </c>
      <c r="D24" s="78">
        <v>409</v>
      </c>
      <c r="E24" s="71">
        <v>2915.3074600800001</v>
      </c>
      <c r="F24" s="78">
        <v>2483</v>
      </c>
      <c r="G24" s="71">
        <v>-329.18496376000002</v>
      </c>
      <c r="H24" s="78">
        <v>269</v>
      </c>
      <c r="I24" s="71">
        <v>214.32574849</v>
      </c>
      <c r="J24" s="78">
        <v>176</v>
      </c>
      <c r="K24" s="71">
        <v>-112.36686286999999</v>
      </c>
      <c r="L24" s="78">
        <v>-276</v>
      </c>
      <c r="M24" s="71">
        <v>88.385493640000007</v>
      </c>
      <c r="N24" s="78">
        <v>109</v>
      </c>
      <c r="O24" s="71">
        <v>3121.9039925100001</v>
      </c>
      <c r="P24" s="78">
        <v>3170</v>
      </c>
      <c r="Q24" s="79"/>
      <c r="R24" s="110"/>
      <c r="S24" s="111"/>
    </row>
    <row r="25" spans="1:19" ht="19.149999999999999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110"/>
      <c r="S25" s="111"/>
    </row>
    <row r="26" spans="1:19" ht="13.5" customHeight="1">
      <c r="A26" s="85" t="s">
        <v>60</v>
      </c>
      <c r="R26" s="110"/>
      <c r="S26" s="111"/>
    </row>
    <row r="27" spans="1:19">
      <c r="A27" s="49" t="s">
        <v>84</v>
      </c>
    </row>
  </sheetData>
  <mergeCells count="13">
    <mergeCell ref="M7:N7"/>
    <mergeCell ref="O7:P7"/>
    <mergeCell ref="Q7:Q11"/>
    <mergeCell ref="R1:R26"/>
    <mergeCell ref="S1:S26"/>
    <mergeCell ref="T1:T8"/>
    <mergeCell ref="C7:F7"/>
    <mergeCell ref="G7:L7"/>
    <mergeCell ref="C8:D8"/>
    <mergeCell ref="E8:F8"/>
    <mergeCell ref="G8:H8"/>
    <mergeCell ref="I8:J8"/>
    <mergeCell ref="K8:L8"/>
  </mergeCells>
  <pageMargins left="0.35433070866141736" right="0.31496062992125984" top="0.31496062992125984" bottom="0.6692913385826772" header="0.19685039370078741" footer="0.31496062992125984"/>
  <pageSetup paperSize="9" scale="65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09C"/>
    <pageSetUpPr fitToPage="1"/>
  </sheetPr>
  <dimension ref="A1:U75"/>
  <sheetViews>
    <sheetView showGridLines="0" zoomScale="70" zoomScaleNormal="70" zoomScaleSheetLayoutView="70" zoomScalePageLayoutView="55" workbookViewId="0">
      <selection activeCell="N19" sqref="N19"/>
    </sheetView>
  </sheetViews>
  <sheetFormatPr baseColWidth="10" defaultColWidth="13.33203125" defaultRowHeight="15"/>
  <cols>
    <col min="1" max="1" width="6.1640625" style="31" customWidth="1"/>
    <col min="2" max="2" width="63.1640625" style="31" customWidth="1"/>
    <col min="3" max="16" width="12.6640625" style="31" customWidth="1"/>
    <col min="17" max="17" width="6.6640625" style="31" customWidth="1"/>
    <col min="18" max="18" width="5.6640625" style="31" customWidth="1"/>
    <col min="19" max="19" width="6.33203125" style="30" customWidth="1"/>
    <col min="20" max="20" width="3.6640625" style="31" customWidth="1"/>
    <col min="21" max="21" width="3.1640625" style="31" customWidth="1"/>
    <col min="22" max="16384" width="13.33203125" style="31"/>
  </cols>
  <sheetData>
    <row r="1" spans="1:21" s="50" customFormat="1" ht="18" customHeight="1">
      <c r="C1" s="91" t="s">
        <v>68</v>
      </c>
      <c r="D1" s="91" t="s">
        <v>69</v>
      </c>
      <c r="E1" s="91" t="s">
        <v>70</v>
      </c>
      <c r="F1" s="91" t="s">
        <v>71</v>
      </c>
      <c r="G1" s="91" t="s">
        <v>72</v>
      </c>
      <c r="H1" s="91" t="s">
        <v>73</v>
      </c>
      <c r="I1" s="91" t="s">
        <v>74</v>
      </c>
      <c r="J1" s="91" t="s">
        <v>75</v>
      </c>
      <c r="K1" s="91" t="s">
        <v>76</v>
      </c>
      <c r="L1" s="91" t="s">
        <v>77</v>
      </c>
      <c r="M1" s="91" t="s">
        <v>78</v>
      </c>
      <c r="N1" s="91" t="s">
        <v>79</v>
      </c>
      <c r="O1" s="91" t="s">
        <v>80</v>
      </c>
      <c r="P1" s="91" t="s">
        <v>81</v>
      </c>
      <c r="R1" s="110" t="str">
        <f>A4</f>
        <v>Q4 2015 vs. Q4 2014*</v>
      </c>
      <c r="S1" s="111" t="s">
        <v>47</v>
      </c>
      <c r="T1" s="112" t="s">
        <v>8</v>
      </c>
      <c r="U1" s="51"/>
    </row>
    <row r="2" spans="1:21">
      <c r="A2" s="31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110"/>
      <c r="S2" s="111"/>
      <c r="T2" s="112"/>
      <c r="U2" s="90"/>
    </row>
    <row r="3" spans="1:21" s="30" customFormat="1" ht="27">
      <c r="A3" s="34" t="s">
        <v>47</v>
      </c>
      <c r="R3" s="110"/>
      <c r="S3" s="111"/>
      <c r="T3" s="112"/>
      <c r="U3" s="90"/>
    </row>
    <row r="4" spans="1:21" s="37" customFormat="1" ht="27.75" thickBot="1">
      <c r="A4" s="35" t="s">
        <v>82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R4" s="110"/>
      <c r="S4" s="111"/>
      <c r="T4" s="112"/>
      <c r="U4" s="90"/>
    </row>
    <row r="5" spans="1:21">
      <c r="R5" s="110"/>
      <c r="S5" s="111"/>
      <c r="T5" s="112"/>
      <c r="U5" s="90"/>
    </row>
    <row r="6" spans="1:21" s="60" customFormat="1" ht="30" customHeight="1">
      <c r="A6" s="52"/>
      <c r="B6" s="52"/>
      <c r="C6" s="52"/>
      <c r="D6" s="53"/>
      <c r="E6" s="54"/>
      <c r="F6" s="54"/>
      <c r="G6" s="54"/>
      <c r="H6" s="55"/>
      <c r="I6" s="55"/>
      <c r="J6" s="55"/>
      <c r="K6" s="56"/>
      <c r="L6" s="57"/>
      <c r="M6" s="57"/>
      <c r="N6" s="57"/>
      <c r="O6" s="58"/>
      <c r="P6" s="58"/>
      <c r="Q6" s="59"/>
      <c r="R6" s="110"/>
      <c r="S6" s="111"/>
      <c r="T6" s="112"/>
      <c r="U6" s="90"/>
    </row>
    <row r="7" spans="1:21" s="63" customFormat="1" ht="34.5" customHeight="1" thickBot="1">
      <c r="A7" s="61" t="s">
        <v>9</v>
      </c>
      <c r="B7" s="62"/>
      <c r="C7" s="103" t="s">
        <v>4</v>
      </c>
      <c r="D7" s="103"/>
      <c r="E7" s="103"/>
      <c r="F7" s="103"/>
      <c r="G7" s="104" t="s">
        <v>48</v>
      </c>
      <c r="H7" s="104"/>
      <c r="I7" s="104"/>
      <c r="J7" s="104"/>
      <c r="K7" s="104"/>
      <c r="L7" s="104"/>
      <c r="M7" s="107" t="s">
        <v>5</v>
      </c>
      <c r="N7" s="107"/>
      <c r="O7" s="108" t="s">
        <v>49</v>
      </c>
      <c r="P7" s="108"/>
      <c r="Q7" s="109"/>
      <c r="R7" s="110"/>
      <c r="S7" s="111"/>
      <c r="T7" s="112"/>
      <c r="U7" s="90"/>
    </row>
    <row r="8" spans="1:21" s="38" customFormat="1" ht="61.5" customHeight="1" thickBot="1">
      <c r="A8" s="64"/>
      <c r="B8" s="64"/>
      <c r="C8" s="105" t="s">
        <v>50</v>
      </c>
      <c r="D8" s="105"/>
      <c r="E8" s="105" t="s">
        <v>51</v>
      </c>
      <c r="F8" s="105"/>
      <c r="G8" s="105" t="s">
        <v>52</v>
      </c>
      <c r="H8" s="105"/>
      <c r="I8" s="105" t="s">
        <v>53</v>
      </c>
      <c r="J8" s="105"/>
      <c r="K8" s="106" t="s">
        <v>54</v>
      </c>
      <c r="L8" s="106"/>
      <c r="M8" s="48"/>
      <c r="N8" s="48"/>
      <c r="O8" s="48"/>
      <c r="P8" s="48"/>
      <c r="Q8" s="109"/>
      <c r="R8" s="110"/>
      <c r="S8" s="111"/>
      <c r="T8" s="112"/>
      <c r="U8" s="90"/>
    </row>
    <row r="9" spans="1:21" s="38" customFormat="1" ht="36.75">
      <c r="A9" s="65" t="s">
        <v>55</v>
      </c>
      <c r="B9" s="66"/>
      <c r="C9" s="67" t="s">
        <v>66</v>
      </c>
      <c r="D9" s="68" t="s">
        <v>67</v>
      </c>
      <c r="E9" s="67" t="str">
        <f t="shared" ref="E9:L9" si="0">C9</f>
        <v>Q4 2015</v>
      </c>
      <c r="F9" s="68" t="str">
        <f t="shared" si="0"/>
        <v>Q4 2014</v>
      </c>
      <c r="G9" s="67" t="str">
        <f t="shared" si="0"/>
        <v>Q4 2015</v>
      </c>
      <c r="H9" s="68" t="str">
        <f>F9</f>
        <v>Q4 2014</v>
      </c>
      <c r="I9" s="67" t="str">
        <f t="shared" si="0"/>
        <v>Q4 2015</v>
      </c>
      <c r="J9" s="68" t="str">
        <f t="shared" si="0"/>
        <v>Q4 2014</v>
      </c>
      <c r="K9" s="67" t="str">
        <f t="shared" si="0"/>
        <v>Q4 2015</v>
      </c>
      <c r="L9" s="68" t="str">
        <f t="shared" si="0"/>
        <v>Q4 2014</v>
      </c>
      <c r="M9" s="67" t="str">
        <f>I9</f>
        <v>Q4 2015</v>
      </c>
      <c r="N9" s="68" t="str">
        <f>J9</f>
        <v>Q4 2014</v>
      </c>
      <c r="O9" s="67" t="str">
        <f>C9</f>
        <v>Q4 2015</v>
      </c>
      <c r="P9" s="68" t="str">
        <f>D9</f>
        <v>Q4 2014</v>
      </c>
      <c r="Q9" s="109"/>
      <c r="R9" s="110"/>
      <c r="S9" s="111"/>
      <c r="T9" s="39"/>
      <c r="U9" s="39"/>
    </row>
    <row r="10" spans="1:21" s="43" customFormat="1" ht="27" customHeight="1">
      <c r="A10" s="40" t="s">
        <v>10</v>
      </c>
      <c r="B10" s="41"/>
      <c r="C10" s="69">
        <v>2883.52049128</v>
      </c>
      <c r="D10" s="70">
        <v>2647</v>
      </c>
      <c r="E10" s="69">
        <v>4097.1808657199999</v>
      </c>
      <c r="F10" s="70">
        <v>3968</v>
      </c>
      <c r="G10" s="69">
        <v>2401.997695</v>
      </c>
      <c r="H10" s="70">
        <v>2498</v>
      </c>
      <c r="I10" s="69">
        <v>632.80583779999995</v>
      </c>
      <c r="J10" s="70">
        <v>605</v>
      </c>
      <c r="K10" s="69">
        <v>1010.37683927</v>
      </c>
      <c r="L10" s="70">
        <v>998</v>
      </c>
      <c r="M10" s="69">
        <v>1362.16957746</v>
      </c>
      <c r="N10" s="70">
        <v>1299</v>
      </c>
      <c r="O10" s="69">
        <v>12388.05130653</v>
      </c>
      <c r="P10" s="70">
        <v>12015</v>
      </c>
      <c r="Q10" s="109"/>
      <c r="R10" s="110"/>
      <c r="S10" s="111"/>
    </row>
    <row r="11" spans="1:21" s="63" customFormat="1" ht="27" customHeight="1">
      <c r="A11" s="44" t="s">
        <v>11</v>
      </c>
      <c r="B11" s="44" t="s">
        <v>56</v>
      </c>
      <c r="C11" s="71">
        <v>2494.2285502700001</v>
      </c>
      <c r="D11" s="42">
        <v>2537</v>
      </c>
      <c r="E11" s="71">
        <v>4252.17030944</v>
      </c>
      <c r="F11" s="42">
        <v>4098</v>
      </c>
      <c r="G11" s="71">
        <v>2398.3352166099999</v>
      </c>
      <c r="H11" s="42">
        <v>2482</v>
      </c>
      <c r="I11" s="71">
        <v>789.52331270999991</v>
      </c>
      <c r="J11" s="42">
        <v>790</v>
      </c>
      <c r="K11" s="71">
        <v>911.03143740000007</v>
      </c>
      <c r="L11" s="42">
        <v>913</v>
      </c>
      <c r="M11" s="71">
        <v>1296.42068849</v>
      </c>
      <c r="N11" s="42">
        <v>1255</v>
      </c>
      <c r="O11" s="71">
        <v>12141.709514919999</v>
      </c>
      <c r="P11" s="42">
        <v>12075</v>
      </c>
      <c r="Q11" s="109"/>
      <c r="R11" s="110"/>
      <c r="S11" s="111"/>
    </row>
    <row r="12" spans="1:21" s="63" customFormat="1" ht="27" customHeight="1">
      <c r="A12" s="72" t="s">
        <v>12</v>
      </c>
      <c r="B12" s="73" t="s">
        <v>13</v>
      </c>
      <c r="C12" s="71">
        <v>198.710555</v>
      </c>
      <c r="D12" s="42">
        <v>170</v>
      </c>
      <c r="E12" s="71">
        <v>342.06994199999997</v>
      </c>
      <c r="F12" s="42">
        <v>311</v>
      </c>
      <c r="G12" s="71">
        <v>1030.0075672799999</v>
      </c>
      <c r="H12" s="42">
        <v>1309</v>
      </c>
      <c r="I12" s="71">
        <v>21.436956890000001</v>
      </c>
      <c r="J12" s="42">
        <v>25</v>
      </c>
      <c r="K12" s="71">
        <v>227.11912591999999</v>
      </c>
      <c r="L12" s="42">
        <v>99</v>
      </c>
      <c r="M12" s="71">
        <v>10.102973159999999</v>
      </c>
      <c r="N12" s="42">
        <v>9</v>
      </c>
      <c r="O12" s="71">
        <v>1829.4471202499997</v>
      </c>
      <c r="P12" s="42">
        <v>1923</v>
      </c>
      <c r="Q12" s="74"/>
      <c r="R12" s="110"/>
      <c r="S12" s="111"/>
    </row>
    <row r="13" spans="1:21" s="63" customFormat="1" ht="27" customHeight="1">
      <c r="A13" s="44" t="s">
        <v>14</v>
      </c>
      <c r="B13" s="73" t="s">
        <v>15</v>
      </c>
      <c r="C13" s="71">
        <v>-1944.5260165699999</v>
      </c>
      <c r="D13" s="42">
        <v>-2046</v>
      </c>
      <c r="E13" s="71">
        <v>-1768.9382888299999</v>
      </c>
      <c r="F13" s="42">
        <v>-2151</v>
      </c>
      <c r="G13" s="71">
        <v>-2979.5424330000001</v>
      </c>
      <c r="H13" s="42">
        <v>-3480</v>
      </c>
      <c r="I13" s="71">
        <v>-557.13003604000005</v>
      </c>
      <c r="J13" s="42">
        <v>-511</v>
      </c>
      <c r="K13" s="71">
        <v>-817.26188311999999</v>
      </c>
      <c r="L13" s="42">
        <v>-671</v>
      </c>
      <c r="M13" s="71">
        <v>-1088.96831496</v>
      </c>
      <c r="N13" s="42">
        <v>-1047</v>
      </c>
      <c r="O13" s="71">
        <v>-9156.3669725199998</v>
      </c>
      <c r="P13" s="42">
        <v>-9906</v>
      </c>
      <c r="Q13" s="74"/>
      <c r="R13" s="110"/>
      <c r="S13" s="111"/>
    </row>
    <row r="14" spans="1:21" s="63" customFormat="1" ht="27" customHeight="1">
      <c r="A14" s="72" t="s">
        <v>16</v>
      </c>
      <c r="B14" s="75" t="s">
        <v>57</v>
      </c>
      <c r="C14" s="71">
        <v>-660.06242376</v>
      </c>
      <c r="D14" s="42">
        <v>-656</v>
      </c>
      <c r="E14" s="71">
        <v>-1578.4732127899999</v>
      </c>
      <c r="F14" s="42">
        <v>-1583</v>
      </c>
      <c r="G14" s="71">
        <v>-367.31634233</v>
      </c>
      <c r="H14" s="42">
        <v>-431</v>
      </c>
      <c r="I14" s="71">
        <v>-273.12685833999996</v>
      </c>
      <c r="J14" s="42">
        <v>-263</v>
      </c>
      <c r="K14" s="71">
        <v>-336.80119257999996</v>
      </c>
      <c r="L14" s="42">
        <v>-318</v>
      </c>
      <c r="M14" s="71">
        <v>-226.22432649999999</v>
      </c>
      <c r="N14" s="42">
        <v>-228</v>
      </c>
      <c r="O14" s="71">
        <v>-3442.0043563000008</v>
      </c>
      <c r="P14" s="42">
        <v>-3479</v>
      </c>
      <c r="Q14" s="74"/>
      <c r="R14" s="110"/>
      <c r="S14" s="111"/>
    </row>
    <row r="15" spans="1:21" s="80" customFormat="1" ht="27" customHeight="1">
      <c r="A15" s="76" t="s">
        <v>17</v>
      </c>
      <c r="B15" s="77" t="s">
        <v>18</v>
      </c>
      <c r="C15" s="71">
        <v>88.350664940000001</v>
      </c>
      <c r="D15" s="78">
        <v>5</v>
      </c>
      <c r="E15" s="71">
        <v>1246.82874982</v>
      </c>
      <c r="F15" s="78">
        <v>675</v>
      </c>
      <c r="G15" s="71">
        <v>81.484008560000007</v>
      </c>
      <c r="H15" s="78">
        <v>-120</v>
      </c>
      <c r="I15" s="71">
        <v>-19.296624779999998</v>
      </c>
      <c r="J15" s="78">
        <v>41</v>
      </c>
      <c r="K15" s="71">
        <v>-15.912512380000001</v>
      </c>
      <c r="L15" s="78">
        <v>23</v>
      </c>
      <c r="M15" s="71">
        <v>-8.6689798100000015</v>
      </c>
      <c r="N15" s="78">
        <v>-11</v>
      </c>
      <c r="O15" s="71">
        <v>1372.7853063499997</v>
      </c>
      <c r="P15" s="78">
        <v>613</v>
      </c>
      <c r="Q15" s="79"/>
      <c r="R15" s="110"/>
      <c r="S15" s="111"/>
    </row>
    <row r="16" spans="1:21" s="63" customFormat="1" ht="27" customHeight="1">
      <c r="A16" s="72" t="s">
        <v>19</v>
      </c>
      <c r="B16" s="73" t="s">
        <v>20</v>
      </c>
      <c r="C16" s="71">
        <v>269.55273729000004</v>
      </c>
      <c r="D16" s="42">
        <v>222</v>
      </c>
      <c r="E16" s="71">
        <v>595.46196470999996</v>
      </c>
      <c r="F16" s="42">
        <v>448</v>
      </c>
      <c r="G16" s="71">
        <v>699.07605189000003</v>
      </c>
      <c r="H16" s="42">
        <v>1087</v>
      </c>
      <c r="I16" s="71">
        <v>15.77675391</v>
      </c>
      <c r="J16" s="42">
        <v>22</v>
      </c>
      <c r="K16" s="71">
        <v>57.03515402</v>
      </c>
      <c r="L16" s="42">
        <v>164</v>
      </c>
      <c r="M16" s="71">
        <v>26.819191230000001</v>
      </c>
      <c r="N16" s="42">
        <v>29</v>
      </c>
      <c r="O16" s="71">
        <v>1663.7218530499999</v>
      </c>
      <c r="P16" s="42">
        <v>1972</v>
      </c>
      <c r="Q16" s="74"/>
      <c r="R16" s="110"/>
      <c r="S16" s="111"/>
    </row>
    <row r="17" spans="1:19" s="63" customFormat="1" ht="27" customHeight="1">
      <c r="A17" s="72" t="s">
        <v>21</v>
      </c>
      <c r="B17" s="44" t="s">
        <v>22</v>
      </c>
      <c r="C17" s="71">
        <v>-6.7233697000000001</v>
      </c>
      <c r="D17" s="42">
        <v>0</v>
      </c>
      <c r="E17" s="71">
        <v>-133.73186910999999</v>
      </c>
      <c r="F17" s="42">
        <v>-38</v>
      </c>
      <c r="G17" s="71">
        <v>221.51653607</v>
      </c>
      <c r="H17" s="42">
        <v>92</v>
      </c>
      <c r="I17" s="71">
        <v>0</v>
      </c>
      <c r="J17" s="42">
        <v>0</v>
      </c>
      <c r="K17" s="71">
        <v>128.62472807</v>
      </c>
      <c r="L17" s="42">
        <v>-2</v>
      </c>
      <c r="M17" s="71">
        <v>3.4367589999999996E-2</v>
      </c>
      <c r="N17" s="42">
        <v>0</v>
      </c>
      <c r="O17" s="71">
        <v>209.72039291999999</v>
      </c>
      <c r="P17" s="42">
        <v>52</v>
      </c>
      <c r="Q17" s="74"/>
      <c r="R17" s="110"/>
      <c r="S17" s="111"/>
    </row>
    <row r="18" spans="1:19" s="63" customFormat="1" ht="27" customHeight="1">
      <c r="A18" s="72" t="s">
        <v>23</v>
      </c>
      <c r="B18" s="73" t="s">
        <v>58</v>
      </c>
      <c r="C18" s="71">
        <v>13.161256830000001</v>
      </c>
      <c r="D18" s="42">
        <v>13</v>
      </c>
      <c r="E18" s="71">
        <v>-8.9075452999999989</v>
      </c>
      <c r="F18" s="42">
        <v>-25</v>
      </c>
      <c r="G18" s="71">
        <v>25.793760079999998</v>
      </c>
      <c r="H18" s="42">
        <v>-17</v>
      </c>
      <c r="I18" s="71">
        <v>-3.4452499400000001</v>
      </c>
      <c r="J18" s="42">
        <v>-1</v>
      </c>
      <c r="K18" s="71">
        <v>-2.3933033400000001</v>
      </c>
      <c r="L18" s="42">
        <v>-27</v>
      </c>
      <c r="M18" s="71">
        <v>-13.92439791</v>
      </c>
      <c r="N18" s="42">
        <v>-2</v>
      </c>
      <c r="O18" s="71">
        <v>10.284520420000003</v>
      </c>
      <c r="P18" s="42">
        <v>-59</v>
      </c>
      <c r="Q18" s="74"/>
      <c r="R18" s="110"/>
      <c r="S18" s="111"/>
    </row>
    <row r="19" spans="1:19" s="63" customFormat="1" ht="36">
      <c r="A19" s="72" t="s">
        <v>24</v>
      </c>
      <c r="B19" s="73" t="s">
        <v>26</v>
      </c>
      <c r="C19" s="71">
        <v>-198.710555</v>
      </c>
      <c r="D19" s="42">
        <v>-170</v>
      </c>
      <c r="E19" s="71">
        <v>-342.06994199999997</v>
      </c>
      <c r="F19" s="42">
        <v>-311</v>
      </c>
      <c r="G19" s="71">
        <v>-1030.0075672799999</v>
      </c>
      <c r="H19" s="42">
        <v>-1309</v>
      </c>
      <c r="I19" s="71">
        <v>-21.436956890000001</v>
      </c>
      <c r="J19" s="42">
        <v>-25</v>
      </c>
      <c r="K19" s="71">
        <v>-227.11912591999999</v>
      </c>
      <c r="L19" s="42">
        <v>-99</v>
      </c>
      <c r="M19" s="71">
        <v>-10.102973159999999</v>
      </c>
      <c r="N19" s="42">
        <v>-9</v>
      </c>
      <c r="O19" s="71">
        <v>-1829.4471202499997</v>
      </c>
      <c r="P19" s="42">
        <v>-1923</v>
      </c>
      <c r="Q19" s="74"/>
      <c r="R19" s="110"/>
      <c r="S19" s="111"/>
    </row>
    <row r="20" spans="1:19" s="46" customFormat="1" ht="27" customHeight="1">
      <c r="A20" s="76" t="s">
        <v>25</v>
      </c>
      <c r="B20" s="77" t="s">
        <v>28</v>
      </c>
      <c r="C20" s="71">
        <v>77.280069420000004</v>
      </c>
      <c r="D20" s="78">
        <v>65</v>
      </c>
      <c r="E20" s="71">
        <v>110.75260830000001</v>
      </c>
      <c r="F20" s="78">
        <v>74</v>
      </c>
      <c r="G20" s="71">
        <v>-83.621219240000002</v>
      </c>
      <c r="H20" s="78">
        <v>-147</v>
      </c>
      <c r="I20" s="71">
        <v>-9.1054529199999994</v>
      </c>
      <c r="J20" s="78">
        <v>-4</v>
      </c>
      <c r="K20" s="71">
        <v>-43.852547170000001</v>
      </c>
      <c r="L20" s="78">
        <v>36</v>
      </c>
      <c r="M20" s="71">
        <v>2.8261877499999999</v>
      </c>
      <c r="N20" s="78">
        <v>18</v>
      </c>
      <c r="O20" s="71">
        <v>54.279646140000004</v>
      </c>
      <c r="P20" s="78">
        <v>42</v>
      </c>
      <c r="Q20" s="79"/>
      <c r="R20" s="110"/>
      <c r="S20" s="111"/>
    </row>
    <row r="21" spans="1:19" s="46" customFormat="1" ht="27" customHeight="1">
      <c r="A21" s="76" t="s">
        <v>27</v>
      </c>
      <c r="B21" s="77" t="s">
        <v>30</v>
      </c>
      <c r="C21" s="71">
        <v>165.63073435999999</v>
      </c>
      <c r="D21" s="78">
        <v>70</v>
      </c>
      <c r="E21" s="71">
        <v>1357.58135812</v>
      </c>
      <c r="F21" s="78">
        <v>749</v>
      </c>
      <c r="G21" s="71">
        <v>-2.1372106799999999</v>
      </c>
      <c r="H21" s="78">
        <v>-267</v>
      </c>
      <c r="I21" s="71">
        <v>-28.402077700000003</v>
      </c>
      <c r="J21" s="78">
        <v>37</v>
      </c>
      <c r="K21" s="71">
        <v>-59.765059549999997</v>
      </c>
      <c r="L21" s="78">
        <v>59</v>
      </c>
      <c r="M21" s="71">
        <v>-5.8427920599999998</v>
      </c>
      <c r="N21" s="78">
        <v>7</v>
      </c>
      <c r="O21" s="71">
        <v>1427.06495249</v>
      </c>
      <c r="P21" s="78">
        <v>655</v>
      </c>
      <c r="Q21" s="79"/>
      <c r="R21" s="110"/>
      <c r="S21" s="111"/>
    </row>
    <row r="22" spans="1:19" s="43" customFormat="1" ht="27" customHeight="1">
      <c r="A22" s="81" t="s">
        <v>29</v>
      </c>
      <c r="B22" s="75" t="s">
        <v>59</v>
      </c>
      <c r="C22" s="71">
        <v>10.796649230000002</v>
      </c>
      <c r="D22" s="42">
        <v>-12</v>
      </c>
      <c r="E22" s="71">
        <v>52.998458379999995</v>
      </c>
      <c r="F22" s="42">
        <v>81</v>
      </c>
      <c r="G22" s="71">
        <v>-495.81087693000001</v>
      </c>
      <c r="H22" s="42">
        <v>-59</v>
      </c>
      <c r="I22" s="71">
        <v>-10.083476269999998</v>
      </c>
      <c r="J22" s="42">
        <v>-38</v>
      </c>
      <c r="K22" s="71">
        <v>-78.564869510000008</v>
      </c>
      <c r="L22" s="42">
        <v>-505</v>
      </c>
      <c r="M22" s="71">
        <v>-0.12870228</v>
      </c>
      <c r="N22" s="42">
        <v>1</v>
      </c>
      <c r="O22" s="71">
        <v>-520.79281737999997</v>
      </c>
      <c r="P22" s="42">
        <v>-532</v>
      </c>
      <c r="Q22" s="74"/>
      <c r="R22" s="110"/>
      <c r="S22" s="111"/>
    </row>
    <row r="23" spans="1:19" s="63" customFormat="1" ht="27" customHeight="1">
      <c r="A23" s="72" t="s">
        <v>31</v>
      </c>
      <c r="B23" s="82" t="s">
        <v>33</v>
      </c>
      <c r="C23" s="71">
        <v>-2.5912595199999999</v>
      </c>
      <c r="D23" s="42">
        <v>71</v>
      </c>
      <c r="E23" s="71">
        <v>-213.68586321000001</v>
      </c>
      <c r="F23" s="42">
        <v>5</v>
      </c>
      <c r="G23" s="71">
        <v>36.14575524</v>
      </c>
      <c r="H23" s="42">
        <v>456</v>
      </c>
      <c r="I23" s="71">
        <v>19.04670467</v>
      </c>
      <c r="J23" s="42">
        <v>20</v>
      </c>
      <c r="K23" s="71">
        <v>-24.422044929999998</v>
      </c>
      <c r="L23" s="42">
        <v>50</v>
      </c>
      <c r="M23" s="71">
        <v>10.53167944</v>
      </c>
      <c r="N23" s="42">
        <v>6</v>
      </c>
      <c r="O23" s="71">
        <v>-174.97502831</v>
      </c>
      <c r="P23" s="42">
        <v>608</v>
      </c>
      <c r="Q23" s="79"/>
      <c r="R23" s="110"/>
      <c r="S23" s="111"/>
    </row>
    <row r="24" spans="1:19" s="80" customFormat="1" ht="27" customHeight="1">
      <c r="A24" s="76" t="s">
        <v>32</v>
      </c>
      <c r="B24" s="77" t="s">
        <v>34</v>
      </c>
      <c r="C24" s="71">
        <v>173.83612406999998</v>
      </c>
      <c r="D24" s="78">
        <v>129</v>
      </c>
      <c r="E24" s="71">
        <v>1196.89395328</v>
      </c>
      <c r="F24" s="78">
        <v>835</v>
      </c>
      <c r="G24" s="71">
        <v>-461.80233237000004</v>
      </c>
      <c r="H24" s="78">
        <v>130</v>
      </c>
      <c r="I24" s="71">
        <v>-19.438849300000001</v>
      </c>
      <c r="J24" s="78">
        <v>19</v>
      </c>
      <c r="K24" s="71">
        <v>-162.75197399000001</v>
      </c>
      <c r="L24" s="78">
        <v>-396</v>
      </c>
      <c r="M24" s="71">
        <v>4.5601851099999999</v>
      </c>
      <c r="N24" s="78">
        <v>14</v>
      </c>
      <c r="O24" s="71">
        <v>731.29710680000005</v>
      </c>
      <c r="P24" s="78">
        <v>731</v>
      </c>
      <c r="Q24" s="79"/>
      <c r="R24" s="110"/>
      <c r="S24" s="111"/>
    </row>
    <row r="25" spans="1:19" ht="33.7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110"/>
      <c r="S25" s="111"/>
    </row>
    <row r="26" spans="1:19" ht="13.5" customHeight="1">
      <c r="A26" s="85" t="s">
        <v>60</v>
      </c>
      <c r="R26" s="110"/>
      <c r="S26" s="111"/>
    </row>
    <row r="27" spans="1:19">
      <c r="A27" s="49" t="s">
        <v>84</v>
      </c>
    </row>
    <row r="29" spans="1:19">
      <c r="A29" s="31" t="s">
        <v>61</v>
      </c>
      <c r="C29" s="86">
        <f>-C23/(C24-C23)</f>
        <v>1.4687399808761175E-2</v>
      </c>
      <c r="D29" s="86">
        <f t="shared" ref="D29:P29" si="1">-D23/(D24-D23)</f>
        <v>-1.2241379310344827</v>
      </c>
      <c r="E29" s="86">
        <f t="shared" si="1"/>
        <v>0.15148796311414889</v>
      </c>
      <c r="F29" s="86">
        <f t="shared" si="1"/>
        <v>-6.024096385542169E-3</v>
      </c>
      <c r="G29" s="86">
        <f t="shared" si="1"/>
        <v>7.2589404677681713E-2</v>
      </c>
      <c r="H29" s="86">
        <f t="shared" si="1"/>
        <v>1.3987730061349692</v>
      </c>
      <c r="I29" s="86">
        <f t="shared" si="1"/>
        <v>0.49490530095648771</v>
      </c>
      <c r="J29" s="86">
        <f t="shared" si="1"/>
        <v>20</v>
      </c>
      <c r="K29" s="86">
        <f t="shared" si="1"/>
        <v>-0.17654924784503462</v>
      </c>
      <c r="L29" s="86">
        <f t="shared" si="1"/>
        <v>0.11210762331838565</v>
      </c>
      <c r="M29" s="86">
        <f t="shared" si="1"/>
        <v>1.7636589533528035</v>
      </c>
      <c r="N29" s="86">
        <f t="shared" si="1"/>
        <v>-0.75</v>
      </c>
      <c r="O29" s="86">
        <f t="shared" si="1"/>
        <v>0.19307117755392775</v>
      </c>
      <c r="P29" s="86">
        <f t="shared" si="1"/>
        <v>-4.9430894308943092</v>
      </c>
    </row>
    <row r="31" spans="1:19">
      <c r="A31" s="31" t="s">
        <v>62</v>
      </c>
      <c r="C31" s="86">
        <f>(-C23-E23)/(C24-C23+E24-E23)</f>
        <v>0.13627986232141709</v>
      </c>
      <c r="D31" s="86">
        <f>(-D23-F23)/(D24-D23+F24-F23)</f>
        <v>-8.5585585585585586E-2</v>
      </c>
    </row>
    <row r="32" spans="1:19">
      <c r="A32" s="31" t="s">
        <v>63</v>
      </c>
      <c r="C32" s="86">
        <f>(-G23-I23-K23)/(G24-G23+I24-I23+K24-K23)</f>
        <v>4.5601772708053663E-2</v>
      </c>
      <c r="D32" s="86">
        <f>(-H23-J23-L23)/(H24-H23+J24-J23+L24-L23)</f>
        <v>0.68046571798188871</v>
      </c>
      <c r="N32" s="87"/>
      <c r="O32" s="86">
        <f>-(O23-100)/(O24-O23)</f>
        <v>0.30341331003917987</v>
      </c>
      <c r="P32" s="86">
        <f>O32-O29</f>
        <v>0.11034213248525213</v>
      </c>
    </row>
    <row r="33" spans="1:16">
      <c r="N33" s="87"/>
      <c r="O33" s="86">
        <f>-(O23+100)/(O24-O23)</f>
        <v>8.2729045068675539E-2</v>
      </c>
      <c r="P33" s="86">
        <f>O33-O29</f>
        <v>-0.11034213248525221</v>
      </c>
    </row>
    <row r="35" spans="1:16">
      <c r="O35" s="88"/>
    </row>
    <row r="36" spans="1:16" s="30" customFormat="1"/>
    <row r="37" spans="1:16" s="30" customFormat="1"/>
    <row r="38" spans="1:16" s="30" customFormat="1"/>
    <row r="39" spans="1:16" s="30" customFormat="1" ht="18.75">
      <c r="A39" s="92"/>
      <c r="B39" s="93"/>
    </row>
    <row r="40" spans="1:16" s="30" customFormat="1" ht="18">
      <c r="A40" s="94"/>
      <c r="B40" s="94"/>
    </row>
    <row r="41" spans="1:16" s="30" customFormat="1" ht="18">
      <c r="A41" s="95"/>
      <c r="B41" s="96"/>
    </row>
    <row r="42" spans="1:16" s="30" customFormat="1" ht="18">
      <c r="A42" s="94"/>
      <c r="B42" s="96"/>
    </row>
    <row r="43" spans="1:16" s="30" customFormat="1" ht="18">
      <c r="A43" s="95"/>
      <c r="B43" s="97"/>
    </row>
    <row r="44" spans="1:16" s="30" customFormat="1" ht="18">
      <c r="A44" s="98"/>
      <c r="B44" s="99"/>
    </row>
    <row r="45" spans="1:16" s="30" customFormat="1" ht="18">
      <c r="A45" s="95"/>
      <c r="B45" s="96"/>
    </row>
    <row r="46" spans="1:16" s="30" customFormat="1" ht="18">
      <c r="A46" s="95"/>
      <c r="B46" s="94"/>
    </row>
    <row r="47" spans="1:16" s="30" customFormat="1" ht="18">
      <c r="A47" s="95"/>
      <c r="B47" s="96"/>
    </row>
    <row r="48" spans="1:16" s="30" customFormat="1" ht="18">
      <c r="A48" s="95"/>
      <c r="B48" s="96"/>
    </row>
    <row r="49" spans="1:16" s="30" customFormat="1" ht="18">
      <c r="A49" s="98"/>
      <c r="B49" s="99"/>
    </row>
    <row r="50" spans="1:16" s="30" customFormat="1" ht="18">
      <c r="A50" s="98"/>
      <c r="B50" s="99"/>
    </row>
    <row r="51" spans="1:16" s="30" customFormat="1" ht="18">
      <c r="A51" s="100"/>
      <c r="B51" s="97"/>
    </row>
    <row r="52" spans="1:16" s="30" customFormat="1" ht="18">
      <c r="A52" s="95"/>
      <c r="B52" s="101"/>
    </row>
    <row r="53" spans="1:16" s="30" customFormat="1" ht="18">
      <c r="A53" s="98"/>
      <c r="B53" s="99"/>
    </row>
    <row r="54" spans="1:16" s="30" customFormat="1"/>
    <row r="55" spans="1:16" s="30" customFormat="1"/>
    <row r="56" spans="1:16" s="30" customFormat="1"/>
    <row r="57" spans="1:16" s="30" customFormat="1"/>
    <row r="58" spans="1:16" s="30" customFormat="1"/>
    <row r="59" spans="1:16" s="30" customFormat="1" ht="18.75">
      <c r="A59" s="92"/>
      <c r="B59" s="93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1:16" s="30" customFormat="1" ht="18">
      <c r="A60" s="94"/>
      <c r="B60" s="94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1:16" s="30" customFormat="1" ht="18">
      <c r="A61" s="95"/>
      <c r="B61" s="96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1:16" s="30" customFormat="1" ht="18">
      <c r="A62" s="94"/>
      <c r="B62" s="96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1:16" s="30" customFormat="1" ht="18">
      <c r="A63" s="9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1:16" s="30" customFormat="1" ht="18">
      <c r="A64" s="98"/>
      <c r="B64" s="99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1:16" s="30" customFormat="1" ht="18">
      <c r="A65" s="95"/>
      <c r="B65" s="96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1:16" s="30" customFormat="1" ht="18">
      <c r="A66" s="95"/>
      <c r="B66" s="94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16" s="30" customFormat="1" ht="18">
      <c r="A67" s="95"/>
      <c r="B67" s="96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1:16" s="30" customFormat="1" ht="18">
      <c r="A68" s="95"/>
      <c r="B68" s="96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1:16" s="30" customFormat="1" ht="18">
      <c r="A69" s="98"/>
      <c r="B69" s="99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1:16" s="30" customFormat="1" ht="18">
      <c r="A70" s="98"/>
      <c r="B70" s="9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1:16" s="30" customFormat="1" ht="18">
      <c r="A71" s="100"/>
      <c r="B71" s="97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16" s="30" customFormat="1" ht="18">
      <c r="A72" s="95"/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1:16" s="30" customFormat="1" ht="18">
      <c r="A73" s="98"/>
      <c r="B73" s="99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1:16" s="30" customFormat="1"/>
    <row r="75" spans="1:16" s="30" customFormat="1"/>
  </sheetData>
  <mergeCells count="13">
    <mergeCell ref="M7:N7"/>
    <mergeCell ref="O7:P7"/>
    <mergeCell ref="Q7:Q11"/>
    <mergeCell ref="R1:R26"/>
    <mergeCell ref="S1:S26"/>
    <mergeCell ref="T1:T8"/>
    <mergeCell ref="C7:F7"/>
    <mergeCell ref="G7:L7"/>
    <mergeCell ref="C8:D8"/>
    <mergeCell ref="E8:F8"/>
    <mergeCell ref="G8:H8"/>
    <mergeCell ref="I8:J8"/>
    <mergeCell ref="K8:L8"/>
  </mergeCells>
  <pageMargins left="0.35433070866141736" right="0.31496062992125984" top="0.31496062992125984" bottom="0.6692913385826772" header="0.19685039370078741" footer="0.31496062992125984"/>
  <pageSetup paperSize="9" scale="66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09C"/>
  </sheetPr>
  <dimension ref="A1:AC127"/>
  <sheetViews>
    <sheetView showGridLines="0" tabSelected="1" zoomScale="60" zoomScaleNormal="60" zoomScaleSheetLayoutView="70" zoomScalePageLayoutView="55" workbookViewId="0">
      <selection activeCell="G26" sqref="G26"/>
    </sheetView>
  </sheetViews>
  <sheetFormatPr baseColWidth="10" defaultColWidth="13.33203125" defaultRowHeight="15"/>
  <cols>
    <col min="1" max="1" width="3.6640625" style="141" customWidth="1"/>
    <col min="2" max="2" width="4" style="141" customWidth="1"/>
    <col min="3" max="5" width="3.6640625" style="141" customWidth="1"/>
    <col min="6" max="6" width="51.6640625" style="141" customWidth="1"/>
    <col min="7" max="19" width="21" style="141" customWidth="1"/>
    <col min="20" max="20" width="21" style="113" customWidth="1"/>
    <col min="21" max="21" width="6.83203125" style="113" customWidth="1"/>
    <col min="22" max="22" width="5.6640625" style="113" customWidth="1"/>
    <col min="23" max="23" width="6.33203125" style="121" customWidth="1"/>
    <col min="24" max="24" width="3.6640625" style="113" customWidth="1"/>
    <col min="25" max="25" width="3.1640625" style="113" customWidth="1"/>
    <col min="26" max="26" width="2.83203125" style="141" customWidth="1"/>
    <col min="27" max="27" width="2.6640625" style="141" customWidth="1"/>
    <col min="28" max="16384" width="13.33203125" style="141"/>
  </cols>
  <sheetData>
    <row r="1" spans="1:29" s="113" customFormat="1" ht="18" customHeight="1">
      <c r="T1" s="114"/>
      <c r="U1" s="114"/>
      <c r="V1" s="115" t="str">
        <f>A4</f>
        <v>31.12.2015 vs. 31.12.2014*</v>
      </c>
      <c r="W1" s="116" t="str">
        <f>A3</f>
        <v>Segment balance sheet (Assets)</v>
      </c>
      <c r="X1" s="117" t="s">
        <v>8</v>
      </c>
      <c r="Y1" s="118"/>
    </row>
    <row r="2" spans="1:29" s="113" customFormat="1" ht="15" customHeight="1">
      <c r="A2" s="113" t="s">
        <v>8</v>
      </c>
      <c r="T2" s="114"/>
      <c r="U2" s="114"/>
      <c r="V2" s="115"/>
      <c r="W2" s="119"/>
      <c r="X2" s="119"/>
      <c r="Y2" s="118"/>
    </row>
    <row r="3" spans="1:29" s="121" customFormat="1" ht="27.75" customHeight="1">
      <c r="A3" s="120" t="s">
        <v>85</v>
      </c>
      <c r="T3" s="114"/>
      <c r="U3" s="114"/>
      <c r="V3" s="115"/>
      <c r="W3" s="119"/>
      <c r="X3" s="119"/>
      <c r="Y3" s="118"/>
    </row>
    <row r="4" spans="1:29" s="124" customFormat="1" ht="27.75" customHeight="1" thickBot="1">
      <c r="A4" s="122" t="str">
        <f>'[2]Balance sheet group - Equ&amp;Liab'!A4</f>
        <v>31.12.2015 vs. 31.12.2014*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T4" s="114"/>
      <c r="U4" s="114"/>
      <c r="V4" s="115"/>
      <c r="W4" s="119"/>
      <c r="X4" s="119"/>
      <c r="Y4" s="118"/>
    </row>
    <row r="5" spans="1:29" s="113" customFormat="1" ht="18.75" customHeight="1">
      <c r="T5" s="114"/>
      <c r="U5" s="114"/>
      <c r="V5" s="115"/>
      <c r="W5" s="119"/>
      <c r="X5" s="119"/>
      <c r="Y5" s="118"/>
    </row>
    <row r="6" spans="1:29" s="113" customFormat="1" ht="30" customHeight="1">
      <c r="T6" s="114"/>
      <c r="U6" s="114"/>
      <c r="V6" s="115"/>
      <c r="W6" s="119"/>
      <c r="X6" s="119"/>
      <c r="Y6" s="118"/>
    </row>
    <row r="7" spans="1:29" s="133" customFormat="1" ht="30" customHeight="1" thickBot="1">
      <c r="A7" s="125" t="s">
        <v>9</v>
      </c>
      <c r="B7" s="126"/>
      <c r="C7" s="126"/>
      <c r="D7" s="126"/>
      <c r="E7" s="126"/>
      <c r="F7" s="127"/>
      <c r="G7" s="128" t="s">
        <v>4</v>
      </c>
      <c r="H7" s="128"/>
      <c r="I7" s="128"/>
      <c r="J7" s="128"/>
      <c r="K7" s="129" t="s">
        <v>48</v>
      </c>
      <c r="L7" s="129"/>
      <c r="M7" s="129"/>
      <c r="N7" s="129"/>
      <c r="O7" s="129"/>
      <c r="P7" s="129"/>
      <c r="Q7" s="130" t="s">
        <v>5</v>
      </c>
      <c r="R7" s="130"/>
      <c r="S7" s="131" t="s">
        <v>49</v>
      </c>
      <c r="T7" s="131"/>
      <c r="U7" s="132"/>
      <c r="V7" s="115"/>
      <c r="W7" s="119"/>
      <c r="X7" s="119"/>
      <c r="Y7" s="118"/>
    </row>
    <row r="8" spans="1:29" s="142" customFormat="1" ht="61.5" customHeight="1">
      <c r="A8" s="134"/>
      <c r="B8" s="135"/>
      <c r="C8" s="135"/>
      <c r="D8" s="135"/>
      <c r="E8" s="136"/>
      <c r="F8" s="137"/>
      <c r="G8" s="138" t="s">
        <v>50</v>
      </c>
      <c r="H8" s="138"/>
      <c r="I8" s="138" t="s">
        <v>51</v>
      </c>
      <c r="J8" s="138"/>
      <c r="K8" s="139" t="s">
        <v>52</v>
      </c>
      <c r="L8" s="139"/>
      <c r="M8" s="139" t="s">
        <v>53</v>
      </c>
      <c r="N8" s="139"/>
      <c r="O8" s="139" t="s">
        <v>54</v>
      </c>
      <c r="P8" s="139"/>
      <c r="Q8" s="140"/>
      <c r="R8" s="140"/>
      <c r="S8" s="141"/>
      <c r="T8" s="114"/>
      <c r="U8" s="114"/>
      <c r="V8" s="115"/>
      <c r="W8" s="119"/>
      <c r="X8" s="119"/>
      <c r="Y8" s="118"/>
    </row>
    <row r="9" spans="1:29" s="142" customFormat="1" ht="18.75">
      <c r="A9" s="143"/>
      <c r="B9" s="144"/>
      <c r="C9" s="144"/>
      <c r="D9" s="144"/>
      <c r="E9" s="145"/>
      <c r="F9" s="146"/>
      <c r="G9" s="147" t="s">
        <v>128</v>
      </c>
      <c r="H9" s="148" t="s">
        <v>86</v>
      </c>
      <c r="I9" s="149" t="str">
        <f t="shared" ref="I9" si="0">G9</f>
        <v>31.12.2015</v>
      </c>
      <c r="J9" s="150" t="str">
        <f>H9</f>
        <v>31.12.2014</v>
      </c>
      <c r="K9" s="149" t="str">
        <f>I9</f>
        <v>31.12.2015</v>
      </c>
      <c r="L9" s="150" t="str">
        <f>J9</f>
        <v>31.12.2014</v>
      </c>
      <c r="M9" s="149" t="str">
        <f>G9</f>
        <v>31.12.2015</v>
      </c>
      <c r="N9" s="150" t="str">
        <f>H9</f>
        <v>31.12.2014</v>
      </c>
      <c r="O9" s="149" t="str">
        <f>G9</f>
        <v>31.12.2015</v>
      </c>
      <c r="P9" s="150" t="str">
        <f>H9</f>
        <v>31.12.2014</v>
      </c>
      <c r="Q9" s="149" t="str">
        <f>G9</f>
        <v>31.12.2015</v>
      </c>
      <c r="R9" s="150" t="str">
        <f>H9</f>
        <v>31.12.2014</v>
      </c>
      <c r="S9" s="149" t="str">
        <f>G9</f>
        <v>31.12.2015</v>
      </c>
      <c r="T9" s="150" t="str">
        <f>H9</f>
        <v>31.12.2014</v>
      </c>
      <c r="U9" s="151"/>
      <c r="V9" s="115"/>
      <c r="W9" s="119"/>
      <c r="X9" s="119"/>
      <c r="Y9" s="152"/>
    </row>
    <row r="10" spans="1:29" s="156" customFormat="1" ht="36" customHeight="1">
      <c r="A10" s="153" t="s">
        <v>87</v>
      </c>
      <c r="B10" s="153" t="s">
        <v>88</v>
      </c>
      <c r="C10" s="153"/>
      <c r="D10" s="153"/>
      <c r="E10" s="153"/>
      <c r="F10" s="153"/>
      <c r="G10" s="47">
        <v>155.61337388999999</v>
      </c>
      <c r="H10" s="45">
        <v>160</v>
      </c>
      <c r="I10" s="47">
        <v>2281.5218018700002</v>
      </c>
      <c r="J10" s="45">
        <v>2099</v>
      </c>
      <c r="K10" s="47">
        <v>221.41742949000002</v>
      </c>
      <c r="L10" s="45">
        <v>664</v>
      </c>
      <c r="M10" s="47">
        <v>978.82845872999997</v>
      </c>
      <c r="N10" s="45">
        <v>974</v>
      </c>
      <c r="O10" s="47">
        <v>311.99265169</v>
      </c>
      <c r="P10" s="45">
        <v>375</v>
      </c>
      <c r="Q10" s="47">
        <v>11.726368200000001</v>
      </c>
      <c r="R10" s="45">
        <v>11</v>
      </c>
      <c r="S10" s="47">
        <v>3961.1000838699997</v>
      </c>
      <c r="T10" s="45">
        <v>4283</v>
      </c>
      <c r="U10" s="154"/>
      <c r="V10" s="115"/>
      <c r="W10" s="119"/>
      <c r="X10" s="119"/>
      <c r="Y10" s="155"/>
      <c r="AB10" s="192"/>
      <c r="AC10" s="192"/>
    </row>
    <row r="11" spans="1:29" s="156" customFormat="1" ht="36" customHeight="1">
      <c r="A11" s="153" t="s">
        <v>89</v>
      </c>
      <c r="B11" s="153" t="s">
        <v>90</v>
      </c>
      <c r="C11" s="153"/>
      <c r="D11" s="153"/>
      <c r="E11" s="153"/>
      <c r="F11" s="153"/>
      <c r="G11" s="157"/>
      <c r="H11" s="158"/>
      <c r="I11" s="157"/>
      <c r="J11" s="158"/>
      <c r="K11" s="157"/>
      <c r="L11" s="158"/>
      <c r="M11" s="157"/>
      <c r="N11" s="158"/>
      <c r="O11" s="157"/>
      <c r="P11" s="158"/>
      <c r="Q11" s="157"/>
      <c r="R11" s="158"/>
      <c r="S11" s="157"/>
      <c r="T11" s="158"/>
      <c r="U11" s="154"/>
      <c r="V11" s="115"/>
      <c r="W11" s="119"/>
      <c r="X11" s="119"/>
      <c r="Y11" s="155"/>
      <c r="AB11" s="192"/>
      <c r="AC11" s="192"/>
    </row>
    <row r="12" spans="1:29" s="163" customFormat="1" ht="36" customHeight="1">
      <c r="A12" s="159"/>
      <c r="B12" s="159" t="s">
        <v>91</v>
      </c>
      <c r="C12" s="160" t="s">
        <v>92</v>
      </c>
      <c r="D12" s="160"/>
      <c r="E12" s="160"/>
      <c r="F12" s="160"/>
      <c r="G12" s="157">
        <v>280.58222920000003</v>
      </c>
      <c r="H12" s="158">
        <v>252</v>
      </c>
      <c r="I12" s="157">
        <v>1699.2013828400002</v>
      </c>
      <c r="J12" s="158">
        <v>1204</v>
      </c>
      <c r="K12" s="157">
        <v>2081.2609534600001</v>
      </c>
      <c r="L12" s="158">
        <v>2016</v>
      </c>
      <c r="M12" s="157">
        <v>154.79247894</v>
      </c>
      <c r="N12" s="158">
        <v>140</v>
      </c>
      <c r="O12" s="157">
        <v>92.623317800000009</v>
      </c>
      <c r="P12" s="158">
        <v>110</v>
      </c>
      <c r="Q12" s="157">
        <v>8.8126550000000012</v>
      </c>
      <c r="R12" s="158">
        <v>10</v>
      </c>
      <c r="S12" s="157">
        <v>4317.2730172400006</v>
      </c>
      <c r="T12" s="158">
        <v>3732</v>
      </c>
      <c r="U12" s="161"/>
      <c r="V12" s="115"/>
      <c r="W12" s="119"/>
      <c r="X12" s="119"/>
      <c r="Y12" s="162"/>
      <c r="AB12" s="192"/>
      <c r="AC12" s="192"/>
    </row>
    <row r="13" spans="1:29" s="163" customFormat="1" ht="36" customHeight="1">
      <c r="A13" s="159"/>
      <c r="B13" s="159" t="s">
        <v>93</v>
      </c>
      <c r="C13" s="160" t="s">
        <v>94</v>
      </c>
      <c r="D13" s="160"/>
      <c r="E13" s="160"/>
      <c r="F13" s="160"/>
      <c r="G13" s="157">
        <v>6.7454345599999996</v>
      </c>
      <c r="H13" s="158">
        <v>30</v>
      </c>
      <c r="I13" s="157">
        <v>667.48109842000008</v>
      </c>
      <c r="J13" s="158">
        <v>892</v>
      </c>
      <c r="K13" s="157">
        <v>261.30553249000002</v>
      </c>
      <c r="L13" s="158">
        <v>335</v>
      </c>
      <c r="M13" s="157">
        <v>53.803357419999998</v>
      </c>
      <c r="N13" s="158">
        <v>70</v>
      </c>
      <c r="O13" s="157">
        <v>172.53920423</v>
      </c>
      <c r="P13" s="158">
        <v>143</v>
      </c>
      <c r="Q13" s="157">
        <v>115.90399171</v>
      </c>
      <c r="R13" s="158">
        <v>89</v>
      </c>
      <c r="S13" s="157">
        <v>1277.7786188300001</v>
      </c>
      <c r="T13" s="158">
        <v>1559</v>
      </c>
      <c r="U13" s="161"/>
      <c r="V13" s="115"/>
      <c r="W13" s="119"/>
      <c r="X13" s="119"/>
      <c r="Y13" s="155"/>
      <c r="AB13" s="192"/>
      <c r="AC13" s="192"/>
    </row>
    <row r="14" spans="1:29" s="163" customFormat="1" ht="36" customHeight="1">
      <c r="A14" s="159"/>
      <c r="B14" s="159"/>
      <c r="C14" s="159" t="s">
        <v>95</v>
      </c>
      <c r="D14" s="159"/>
      <c r="E14" s="159"/>
      <c r="F14" s="159"/>
      <c r="G14" s="157">
        <v>0</v>
      </c>
      <c r="H14" s="158">
        <v>6</v>
      </c>
      <c r="I14" s="157">
        <v>634.86510205000002</v>
      </c>
      <c r="J14" s="158">
        <v>774</v>
      </c>
      <c r="K14" s="157">
        <v>225.59990278000001</v>
      </c>
      <c r="L14" s="158">
        <v>272</v>
      </c>
      <c r="M14" s="157">
        <v>21.580300980000001</v>
      </c>
      <c r="N14" s="158">
        <v>35</v>
      </c>
      <c r="O14" s="157">
        <v>137.35940461999999</v>
      </c>
      <c r="P14" s="158">
        <v>105</v>
      </c>
      <c r="Q14" s="157">
        <v>105.30152938000001</v>
      </c>
      <c r="R14" s="158">
        <v>88</v>
      </c>
      <c r="S14" s="157">
        <v>1124.7062398099999</v>
      </c>
      <c r="T14" s="158">
        <v>1280</v>
      </c>
      <c r="U14" s="161"/>
      <c r="V14" s="115"/>
      <c r="W14" s="119"/>
      <c r="X14" s="119"/>
      <c r="Y14" s="162"/>
      <c r="AB14" s="192"/>
      <c r="AC14" s="192"/>
    </row>
    <row r="15" spans="1:29" s="163" customFormat="1" ht="36" customHeight="1">
      <c r="A15" s="159"/>
      <c r="B15" s="159" t="s">
        <v>96</v>
      </c>
      <c r="C15" s="159" t="s">
        <v>97</v>
      </c>
      <c r="D15" s="159"/>
      <c r="E15" s="159"/>
      <c r="F15" s="159"/>
      <c r="G15" s="157">
        <v>73.069429459999995</v>
      </c>
      <c r="H15" s="158">
        <v>40</v>
      </c>
      <c r="I15" s="157">
        <v>305.07000906000002</v>
      </c>
      <c r="J15" s="158">
        <v>156</v>
      </c>
      <c r="K15" s="157">
        <v>51504.097556979999</v>
      </c>
      <c r="L15" s="158">
        <v>52181</v>
      </c>
      <c r="M15" s="157">
        <v>1457.5668906199999</v>
      </c>
      <c r="N15" s="158">
        <v>1709</v>
      </c>
      <c r="O15" s="157">
        <v>149.81404759999998</v>
      </c>
      <c r="P15" s="158">
        <v>440</v>
      </c>
      <c r="Q15" s="157">
        <v>26.542250670000001</v>
      </c>
      <c r="R15" s="158">
        <v>24</v>
      </c>
      <c r="S15" s="157">
        <v>53516.160184389992</v>
      </c>
      <c r="T15" s="158">
        <v>54550</v>
      </c>
      <c r="U15" s="161"/>
      <c r="V15" s="115"/>
      <c r="W15" s="119"/>
      <c r="X15" s="119"/>
      <c r="Y15" s="162"/>
      <c r="AB15" s="192"/>
      <c r="AC15" s="192"/>
    </row>
    <row r="16" spans="1:29" s="163" customFormat="1" ht="36" customHeight="1">
      <c r="A16" s="159"/>
      <c r="B16" s="159" t="s">
        <v>98</v>
      </c>
      <c r="C16" s="159" t="s">
        <v>99</v>
      </c>
      <c r="D16" s="159"/>
      <c r="E16" s="159"/>
      <c r="F16" s="159"/>
      <c r="G16" s="157"/>
      <c r="H16" s="158"/>
      <c r="I16" s="157"/>
      <c r="J16" s="158"/>
      <c r="K16" s="157"/>
      <c r="L16" s="158"/>
      <c r="M16" s="157"/>
      <c r="N16" s="158"/>
      <c r="O16" s="157"/>
      <c r="P16" s="158"/>
      <c r="Q16" s="157"/>
      <c r="R16" s="158"/>
      <c r="S16" s="157"/>
      <c r="T16" s="158"/>
      <c r="U16" s="161"/>
      <c r="V16" s="115"/>
      <c r="W16" s="119"/>
      <c r="X16" s="119"/>
      <c r="Y16" s="162"/>
      <c r="AB16" s="192"/>
      <c r="AC16" s="192"/>
    </row>
    <row r="17" spans="1:29" s="163" customFormat="1" ht="36" hidden="1" customHeight="1">
      <c r="A17" s="159"/>
      <c r="B17" s="159"/>
      <c r="C17" s="159" t="s">
        <v>11</v>
      </c>
      <c r="D17" s="159" t="s">
        <v>100</v>
      </c>
      <c r="E17" s="159"/>
      <c r="F17" s="159"/>
      <c r="G17" s="157">
        <v>0</v>
      </c>
      <c r="H17" s="158">
        <v>0</v>
      </c>
      <c r="I17" s="157">
        <v>0</v>
      </c>
      <c r="J17" s="158">
        <v>0</v>
      </c>
      <c r="K17" s="157">
        <v>0</v>
      </c>
      <c r="L17" s="158">
        <v>0</v>
      </c>
      <c r="M17" s="157">
        <v>0</v>
      </c>
      <c r="N17" s="158">
        <v>0</v>
      </c>
      <c r="O17" s="157">
        <v>0</v>
      </c>
      <c r="P17" s="158">
        <v>0</v>
      </c>
      <c r="Q17" s="157">
        <v>0</v>
      </c>
      <c r="R17" s="158">
        <v>0</v>
      </c>
      <c r="S17" s="157">
        <v>0</v>
      </c>
      <c r="T17" s="158">
        <v>0</v>
      </c>
      <c r="U17" s="161"/>
      <c r="V17" s="115"/>
      <c r="W17" s="119"/>
      <c r="X17" s="119"/>
      <c r="Y17" s="162"/>
      <c r="AB17" s="192"/>
      <c r="AC17" s="192"/>
    </row>
    <row r="18" spans="1:29" s="163" customFormat="1" ht="36" customHeight="1">
      <c r="A18" s="159"/>
      <c r="B18" s="159"/>
      <c r="C18" s="159" t="s">
        <v>11</v>
      </c>
      <c r="D18" s="159" t="s">
        <v>101</v>
      </c>
      <c r="E18" s="159"/>
      <c r="F18" s="159"/>
      <c r="G18" s="157">
        <v>18806.400219579999</v>
      </c>
      <c r="H18" s="158">
        <v>16261</v>
      </c>
      <c r="I18" s="157">
        <v>56781.265011540003</v>
      </c>
      <c r="J18" s="158">
        <v>57512</v>
      </c>
      <c r="K18" s="157">
        <v>46526.595367870003</v>
      </c>
      <c r="L18" s="158">
        <v>45591</v>
      </c>
      <c r="M18" s="157">
        <v>4701.8948679300001</v>
      </c>
      <c r="N18" s="158">
        <v>4791</v>
      </c>
      <c r="O18" s="157">
        <v>11267.558943220001</v>
      </c>
      <c r="P18" s="158">
        <v>16316</v>
      </c>
      <c r="Q18" s="157">
        <v>3459.3328607100002</v>
      </c>
      <c r="R18" s="158">
        <v>3372</v>
      </c>
      <c r="S18" s="157">
        <v>141543.04727085002</v>
      </c>
      <c r="T18" s="158">
        <v>143843</v>
      </c>
      <c r="U18" s="113"/>
      <c r="V18" s="115"/>
      <c r="W18" s="119"/>
      <c r="X18" s="119"/>
      <c r="Y18" s="164"/>
      <c r="AB18" s="192"/>
      <c r="AC18" s="192"/>
    </row>
    <row r="19" spans="1:29" s="163" customFormat="1" ht="36" customHeight="1">
      <c r="A19" s="159"/>
      <c r="B19" s="159"/>
      <c r="C19" s="159" t="s">
        <v>12</v>
      </c>
      <c r="D19" s="159" t="s">
        <v>102</v>
      </c>
      <c r="E19" s="159"/>
      <c r="F19" s="159"/>
      <c r="G19" s="157">
        <v>58.648809549999996</v>
      </c>
      <c r="H19" s="158">
        <v>77</v>
      </c>
      <c r="I19" s="157">
        <v>339.87383046000002</v>
      </c>
      <c r="J19" s="158">
        <v>481</v>
      </c>
      <c r="K19" s="157">
        <v>1519.2562717200001</v>
      </c>
      <c r="L19" s="158">
        <v>1159</v>
      </c>
      <c r="M19" s="157">
        <v>62.955487300000001</v>
      </c>
      <c r="N19" s="158">
        <v>32</v>
      </c>
      <c r="O19" s="157">
        <v>531.10724210000001</v>
      </c>
      <c r="P19" s="158">
        <v>416</v>
      </c>
      <c r="Q19" s="157">
        <v>38.749829559999995</v>
      </c>
      <c r="R19" s="158">
        <v>4</v>
      </c>
      <c r="S19" s="157">
        <v>2550.5914706900003</v>
      </c>
      <c r="T19" s="158">
        <v>2169</v>
      </c>
      <c r="U19" s="113"/>
      <c r="V19" s="115"/>
      <c r="W19" s="119"/>
      <c r="X19" s="119"/>
      <c r="Y19" s="164"/>
      <c r="AB19" s="192"/>
      <c r="AC19" s="192"/>
    </row>
    <row r="20" spans="1:29" s="163" customFormat="1" ht="36" customHeight="1">
      <c r="A20" s="165"/>
      <c r="B20" s="159"/>
      <c r="C20" s="159" t="s">
        <v>103</v>
      </c>
      <c r="D20" s="159"/>
      <c r="E20" s="159"/>
      <c r="F20" s="159"/>
      <c r="G20" s="157">
        <v>18865.049029129998</v>
      </c>
      <c r="H20" s="158">
        <v>16338</v>
      </c>
      <c r="I20" s="157">
        <v>57121.138842</v>
      </c>
      <c r="J20" s="158">
        <v>57993</v>
      </c>
      <c r="K20" s="157">
        <v>48045.851639590001</v>
      </c>
      <c r="L20" s="158">
        <v>46750</v>
      </c>
      <c r="M20" s="157">
        <v>4764.8503552299999</v>
      </c>
      <c r="N20" s="158">
        <v>4823</v>
      </c>
      <c r="O20" s="157">
        <v>11798.666185320002</v>
      </c>
      <c r="P20" s="158">
        <v>16732</v>
      </c>
      <c r="Q20" s="157">
        <v>3498.0826902700001</v>
      </c>
      <c r="R20" s="158">
        <v>3376</v>
      </c>
      <c r="S20" s="157">
        <v>144093.63874154002</v>
      </c>
      <c r="T20" s="158">
        <v>146012</v>
      </c>
      <c r="U20" s="113"/>
      <c r="V20" s="115"/>
      <c r="W20" s="119"/>
      <c r="X20" s="119"/>
      <c r="Y20" s="164"/>
      <c r="AB20" s="192"/>
      <c r="AC20" s="192"/>
    </row>
    <row r="21" spans="1:29" s="163" customFormat="1" ht="36" customHeight="1">
      <c r="B21" s="159" t="s">
        <v>104</v>
      </c>
      <c r="C21" s="160" t="s">
        <v>105</v>
      </c>
      <c r="D21" s="160"/>
      <c r="E21" s="160"/>
      <c r="F21" s="160"/>
      <c r="G21" s="157">
        <v>5546.13863821</v>
      </c>
      <c r="H21" s="158">
        <v>7082</v>
      </c>
      <c r="I21" s="157">
        <v>1340.82576894</v>
      </c>
      <c r="J21" s="158">
        <v>1286</v>
      </c>
      <c r="K21" s="157">
        <v>30.766529740000003</v>
      </c>
      <c r="L21" s="158">
        <v>39</v>
      </c>
      <c r="M21" s="157">
        <v>5.3295414499999998</v>
      </c>
      <c r="N21" s="158">
        <v>8</v>
      </c>
      <c r="O21" s="157">
        <v>-0.38388991</v>
      </c>
      <c r="P21" s="158">
        <v>14</v>
      </c>
      <c r="Q21" s="157">
        <v>330.68963384</v>
      </c>
      <c r="R21" s="158">
        <v>321</v>
      </c>
      <c r="S21" s="157">
        <v>7253.3662222699995</v>
      </c>
      <c r="T21" s="158">
        <v>8750</v>
      </c>
      <c r="U21" s="113"/>
      <c r="V21" s="115"/>
      <c r="W21" s="119"/>
      <c r="X21" s="119"/>
      <c r="Y21" s="162"/>
      <c r="AB21" s="192"/>
      <c r="AC21" s="192"/>
    </row>
    <row r="22" spans="1:29" s="163" customFormat="1" ht="36" customHeight="1">
      <c r="B22" s="159" t="s">
        <v>106</v>
      </c>
      <c r="C22" s="159" t="s">
        <v>107</v>
      </c>
      <c r="D22" s="159"/>
      <c r="E22" s="159"/>
      <c r="F22" s="159"/>
      <c r="G22" s="157">
        <v>461.51947415999996</v>
      </c>
      <c r="H22" s="158">
        <v>463</v>
      </c>
      <c r="I22" s="157">
        <v>1876.4304080699999</v>
      </c>
      <c r="J22" s="158">
        <v>1359</v>
      </c>
      <c r="K22" s="157">
        <v>1537.3989597700001</v>
      </c>
      <c r="L22" s="158">
        <v>1733</v>
      </c>
      <c r="M22" s="157">
        <v>353.50094954000002</v>
      </c>
      <c r="N22" s="158">
        <v>170</v>
      </c>
      <c r="O22" s="157">
        <v>316.86598525000005</v>
      </c>
      <c r="P22" s="158">
        <v>514</v>
      </c>
      <c r="Q22" s="157">
        <v>89.130139129999989</v>
      </c>
      <c r="R22" s="158">
        <v>85</v>
      </c>
      <c r="S22" s="157">
        <v>4634.8459159200002</v>
      </c>
      <c r="T22" s="158">
        <v>4324</v>
      </c>
      <c r="U22" s="113"/>
      <c r="V22" s="115"/>
      <c r="W22" s="119"/>
      <c r="X22" s="119"/>
      <c r="Y22" s="155"/>
      <c r="AB22" s="192"/>
      <c r="AC22" s="192"/>
    </row>
    <row r="23" spans="1:29" s="163" customFormat="1" ht="36" customHeight="1">
      <c r="B23" s="159" t="s">
        <v>103</v>
      </c>
      <c r="C23" s="159"/>
      <c r="D23" s="159"/>
      <c r="E23" s="159"/>
      <c r="F23" s="159"/>
      <c r="G23" s="157">
        <v>25233.104234719998</v>
      </c>
      <c r="H23" s="158">
        <v>24205</v>
      </c>
      <c r="I23" s="157">
        <v>63010.147509330003</v>
      </c>
      <c r="J23" s="158">
        <v>62890</v>
      </c>
      <c r="K23" s="157">
        <v>103460.68117203</v>
      </c>
      <c r="L23" s="158">
        <v>103054</v>
      </c>
      <c r="M23" s="157">
        <v>6789.8435731999998</v>
      </c>
      <c r="N23" s="158">
        <v>6920</v>
      </c>
      <c r="O23" s="157">
        <v>12530.124850290002</v>
      </c>
      <c r="P23" s="158">
        <v>17953</v>
      </c>
      <c r="Q23" s="157">
        <v>4069.1613606200003</v>
      </c>
      <c r="R23" s="158">
        <v>3905</v>
      </c>
      <c r="S23" s="157">
        <v>215093.06270019</v>
      </c>
      <c r="T23" s="158">
        <v>218927</v>
      </c>
      <c r="U23" s="113"/>
      <c r="V23" s="115"/>
      <c r="W23" s="119"/>
      <c r="X23" s="119"/>
      <c r="Y23" s="155"/>
      <c r="AB23" s="192"/>
      <c r="AC23" s="192"/>
    </row>
    <row r="24" spans="1:29" s="168" customFormat="1" ht="36" customHeight="1">
      <c r="A24" s="153" t="s">
        <v>108</v>
      </c>
      <c r="B24" s="153" t="s">
        <v>109</v>
      </c>
      <c r="C24" s="153"/>
      <c r="D24" s="153"/>
      <c r="E24" s="153"/>
      <c r="F24" s="153"/>
      <c r="G24" s="157">
        <v>846.07281386</v>
      </c>
      <c r="H24" s="158">
        <v>803</v>
      </c>
      <c r="I24" s="157">
        <v>75.124487980000012</v>
      </c>
      <c r="J24" s="158">
        <v>59</v>
      </c>
      <c r="K24" s="157">
        <v>4752.5767314499999</v>
      </c>
      <c r="L24" s="158">
        <v>4301</v>
      </c>
      <c r="M24" s="157">
        <v>0</v>
      </c>
      <c r="N24" s="158">
        <v>0</v>
      </c>
      <c r="O24" s="157">
        <v>3488.47608481</v>
      </c>
      <c r="P24" s="158">
        <v>3297</v>
      </c>
      <c r="Q24" s="157">
        <v>0.64887143000000003</v>
      </c>
      <c r="R24" s="158">
        <v>1</v>
      </c>
      <c r="S24" s="157">
        <v>9162.8989895300001</v>
      </c>
      <c r="T24" s="158">
        <v>8461</v>
      </c>
      <c r="U24" s="166"/>
      <c r="V24" s="115"/>
      <c r="W24" s="119"/>
      <c r="X24" s="119"/>
      <c r="Y24" s="167"/>
      <c r="AB24" s="192"/>
      <c r="AC24" s="192"/>
    </row>
    <row r="25" spans="1:29" s="168" customFormat="1" ht="36" customHeight="1">
      <c r="A25" s="153" t="s">
        <v>110</v>
      </c>
      <c r="B25" s="153" t="s">
        <v>111</v>
      </c>
      <c r="C25" s="153"/>
      <c r="D25" s="153"/>
      <c r="E25" s="153"/>
      <c r="F25" s="153"/>
      <c r="G25" s="157">
        <v>1488.6335820100001</v>
      </c>
      <c r="H25" s="158">
        <v>1129</v>
      </c>
      <c r="I25" s="157">
        <v>2030.9887355999999</v>
      </c>
      <c r="J25" s="158">
        <v>1966</v>
      </c>
      <c r="K25" s="157">
        <v>19.208029509999999</v>
      </c>
      <c r="L25" s="158">
        <v>8</v>
      </c>
      <c r="M25" s="157">
        <v>102.87102957</v>
      </c>
      <c r="N25" s="158">
        <v>76</v>
      </c>
      <c r="O25" s="157">
        <v>522.00667119000002</v>
      </c>
      <c r="P25" s="158">
        <v>1940</v>
      </c>
      <c r="Q25" s="157">
        <v>163.77770245000002</v>
      </c>
      <c r="R25" s="158">
        <v>209</v>
      </c>
      <c r="S25" s="157">
        <v>4327.48575033</v>
      </c>
      <c r="T25" s="158">
        <v>5328</v>
      </c>
      <c r="U25" s="166"/>
      <c r="V25" s="115"/>
      <c r="W25" s="119"/>
      <c r="X25" s="119"/>
      <c r="Y25" s="167"/>
      <c r="AB25" s="192"/>
      <c r="AC25" s="192"/>
    </row>
    <row r="26" spans="1:29" s="168" customFormat="1" ht="36" customHeight="1">
      <c r="A26" s="153" t="s">
        <v>112</v>
      </c>
      <c r="B26" s="153" t="s">
        <v>129</v>
      </c>
      <c r="C26" s="153"/>
      <c r="D26" s="153"/>
      <c r="E26" s="153"/>
      <c r="F26" s="153"/>
      <c r="G26" s="157">
        <v>0</v>
      </c>
      <c r="H26" s="158">
        <v>0</v>
      </c>
      <c r="I26" s="157">
        <v>0</v>
      </c>
      <c r="J26" s="158">
        <v>0</v>
      </c>
      <c r="K26" s="157">
        <v>0</v>
      </c>
      <c r="L26" s="158">
        <v>0</v>
      </c>
      <c r="M26" s="157">
        <v>0</v>
      </c>
      <c r="N26" s="158">
        <v>0</v>
      </c>
      <c r="O26" s="157">
        <v>6946.5200424899995</v>
      </c>
      <c r="P26" s="158">
        <v>0</v>
      </c>
      <c r="Q26" s="157">
        <v>0</v>
      </c>
      <c r="R26" s="158">
        <v>0</v>
      </c>
      <c r="S26" s="157">
        <v>6946.5200424899995</v>
      </c>
      <c r="T26" s="158">
        <v>0</v>
      </c>
      <c r="U26" s="166"/>
      <c r="V26" s="115"/>
      <c r="W26" s="119"/>
      <c r="X26" s="119"/>
      <c r="Y26" s="167"/>
      <c r="AB26" s="192"/>
      <c r="AC26" s="192"/>
    </row>
    <row r="27" spans="1:29" s="156" customFormat="1" ht="36" customHeight="1">
      <c r="A27" s="153" t="s">
        <v>130</v>
      </c>
      <c r="B27" s="153" t="s">
        <v>113</v>
      </c>
      <c r="C27" s="153"/>
      <c r="D27" s="153"/>
      <c r="E27" s="153"/>
      <c r="F27" s="153"/>
      <c r="G27" s="157">
        <v>7201.9591308099998</v>
      </c>
      <c r="H27" s="158">
        <v>7268</v>
      </c>
      <c r="I27" s="157">
        <v>12355.597811629999</v>
      </c>
      <c r="J27" s="158">
        <v>10473</v>
      </c>
      <c r="K27" s="157">
        <v>9748.760923580001</v>
      </c>
      <c r="L27" s="158">
        <v>10424</v>
      </c>
      <c r="M27" s="157">
        <v>2573.5390368200001</v>
      </c>
      <c r="N27" s="158">
        <v>2567</v>
      </c>
      <c r="O27" s="157">
        <v>3303.9001933299996</v>
      </c>
      <c r="P27" s="158">
        <v>3597</v>
      </c>
      <c r="Q27" s="157">
        <v>1845.4492678400004</v>
      </c>
      <c r="R27" s="158">
        <v>1656</v>
      </c>
      <c r="S27" s="157">
        <v>37029.206364009995</v>
      </c>
      <c r="T27" s="158">
        <v>35985</v>
      </c>
      <c r="U27" s="166"/>
      <c r="V27" s="115"/>
      <c r="W27" s="119"/>
      <c r="X27" s="119"/>
      <c r="Y27" s="167"/>
      <c r="AB27" s="192"/>
      <c r="AC27" s="192"/>
    </row>
    <row r="28" spans="1:29" s="174" customFormat="1" ht="36" customHeight="1" thickBot="1">
      <c r="A28" s="169" t="s">
        <v>114</v>
      </c>
      <c r="B28" s="170"/>
      <c r="C28" s="170"/>
      <c r="D28" s="170"/>
      <c r="E28" s="169"/>
      <c r="F28" s="170"/>
      <c r="G28" s="171">
        <v>34925.383135290002</v>
      </c>
      <c r="H28" s="172">
        <v>33565</v>
      </c>
      <c r="I28" s="171">
        <v>79753.380346410006</v>
      </c>
      <c r="J28" s="172">
        <v>77487</v>
      </c>
      <c r="K28" s="171">
        <v>118202.64428606001</v>
      </c>
      <c r="L28" s="172">
        <v>118451</v>
      </c>
      <c r="M28" s="171">
        <v>10445.082098319999</v>
      </c>
      <c r="N28" s="172">
        <v>10537</v>
      </c>
      <c r="O28" s="171">
        <v>27103.020493800002</v>
      </c>
      <c r="P28" s="172">
        <v>27162</v>
      </c>
      <c r="Q28" s="171">
        <v>6090.7635705400016</v>
      </c>
      <c r="R28" s="172">
        <v>5782</v>
      </c>
      <c r="S28" s="171">
        <v>276520.27393041999</v>
      </c>
      <c r="T28" s="172">
        <v>272984</v>
      </c>
      <c r="U28" s="113"/>
      <c r="V28" s="115"/>
      <c r="W28" s="119"/>
      <c r="X28" s="119"/>
      <c r="Y28" s="173"/>
      <c r="AA28" s="175"/>
      <c r="AB28" s="192"/>
      <c r="AC28" s="192"/>
    </row>
    <row r="29" spans="1:29" s="174" customFormat="1" ht="21.75" customHeight="1" thickTop="1">
      <c r="A29" s="39" t="s">
        <v>131</v>
      </c>
      <c r="B29" s="176"/>
      <c r="C29" s="176"/>
      <c r="D29" s="176"/>
      <c r="E29" s="177"/>
      <c r="F29" s="177"/>
      <c r="G29" s="178"/>
      <c r="H29" s="179"/>
      <c r="I29" s="178"/>
      <c r="J29" s="179"/>
      <c r="K29" s="178"/>
      <c r="L29" s="179"/>
      <c r="M29" s="179"/>
      <c r="N29" s="179"/>
      <c r="O29" s="178"/>
      <c r="P29" s="179"/>
      <c r="Q29" s="179"/>
      <c r="R29" s="179"/>
      <c r="S29" s="178"/>
      <c r="T29" s="113"/>
      <c r="U29" s="113"/>
      <c r="V29" s="115"/>
      <c r="W29" s="119"/>
      <c r="X29" s="119"/>
      <c r="Y29" s="173"/>
      <c r="AA29" s="175"/>
    </row>
    <row r="30" spans="1:29" s="113" customFormat="1" ht="18" customHeight="1">
      <c r="T30" s="114"/>
      <c r="U30" s="114"/>
      <c r="V30" s="115" t="str">
        <f>A33</f>
        <v>31.12.2015 vs. 31.12.2014*</v>
      </c>
      <c r="W30" s="116" t="str">
        <f>A32</f>
        <v>Segment balance sheet (Liabilities)</v>
      </c>
      <c r="X30" s="117" t="s">
        <v>8</v>
      </c>
      <c r="Y30" s="118"/>
    </row>
    <row r="31" spans="1:29" s="113" customFormat="1" ht="15" customHeight="1">
      <c r="A31" s="113" t="s">
        <v>8</v>
      </c>
      <c r="T31" s="114"/>
      <c r="U31" s="114"/>
      <c r="V31" s="115"/>
      <c r="W31" s="119"/>
      <c r="X31" s="119"/>
      <c r="Y31" s="118"/>
    </row>
    <row r="32" spans="1:29" s="121" customFormat="1" ht="27.75" customHeight="1">
      <c r="A32" s="120" t="s">
        <v>115</v>
      </c>
      <c r="T32" s="114"/>
      <c r="U32" s="114"/>
      <c r="V32" s="115"/>
      <c r="W32" s="119"/>
      <c r="X32" s="119"/>
      <c r="Y32" s="118"/>
    </row>
    <row r="33" spans="1:25" s="124" customFormat="1" ht="27.75" customHeight="1" thickBot="1">
      <c r="A33" s="122" t="str">
        <f>A4</f>
        <v>31.12.2015 vs. 31.12.2014*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T33" s="114"/>
      <c r="U33" s="114"/>
      <c r="V33" s="115"/>
      <c r="W33" s="119"/>
      <c r="X33" s="119"/>
      <c r="Y33" s="118"/>
    </row>
    <row r="34" spans="1:25" s="113" customFormat="1" ht="18.75" customHeight="1">
      <c r="T34" s="114"/>
      <c r="U34" s="114"/>
      <c r="V34" s="115"/>
      <c r="W34" s="119"/>
      <c r="X34" s="119"/>
      <c r="Y34" s="118"/>
    </row>
    <row r="35" spans="1:25" s="113" customFormat="1" ht="30" customHeight="1">
      <c r="T35" s="114"/>
      <c r="U35" s="114"/>
      <c r="V35" s="115"/>
      <c r="W35" s="119"/>
      <c r="X35" s="119"/>
      <c r="Y35" s="118"/>
    </row>
    <row r="36" spans="1:25" s="133" customFormat="1" ht="30" customHeight="1" thickBot="1">
      <c r="A36" s="125" t="s">
        <v>9</v>
      </c>
      <c r="B36" s="126"/>
      <c r="C36" s="126"/>
      <c r="D36" s="126"/>
      <c r="E36" s="126"/>
      <c r="F36" s="127"/>
      <c r="G36" s="128" t="s">
        <v>4</v>
      </c>
      <c r="H36" s="128"/>
      <c r="I36" s="128"/>
      <c r="J36" s="128"/>
      <c r="K36" s="129" t="s">
        <v>48</v>
      </c>
      <c r="L36" s="129"/>
      <c r="M36" s="129"/>
      <c r="N36" s="129"/>
      <c r="O36" s="129"/>
      <c r="P36" s="129"/>
      <c r="Q36" s="130" t="s">
        <v>5</v>
      </c>
      <c r="R36" s="130"/>
      <c r="S36" s="131" t="s">
        <v>49</v>
      </c>
      <c r="T36" s="131"/>
      <c r="U36" s="132"/>
      <c r="V36" s="115"/>
      <c r="W36" s="119"/>
      <c r="X36" s="119"/>
      <c r="Y36" s="118"/>
    </row>
    <row r="37" spans="1:25" s="142" customFormat="1" ht="61.5" customHeight="1">
      <c r="A37" s="134"/>
      <c r="B37" s="135"/>
      <c r="C37" s="135"/>
      <c r="D37" s="135"/>
      <c r="E37" s="136"/>
      <c r="F37" s="136"/>
      <c r="G37" s="138" t="s">
        <v>50</v>
      </c>
      <c r="H37" s="138"/>
      <c r="I37" s="138" t="s">
        <v>51</v>
      </c>
      <c r="J37" s="138"/>
      <c r="K37" s="139" t="s">
        <v>52</v>
      </c>
      <c r="L37" s="139"/>
      <c r="M37" s="139" t="s">
        <v>53</v>
      </c>
      <c r="N37" s="139"/>
      <c r="O37" s="139" t="s">
        <v>54</v>
      </c>
      <c r="P37" s="139"/>
      <c r="Q37" s="140"/>
      <c r="R37" s="140"/>
      <c r="S37" s="141"/>
      <c r="T37" s="114"/>
      <c r="U37" s="114"/>
      <c r="V37" s="115"/>
      <c r="W37" s="119"/>
      <c r="X37" s="119"/>
      <c r="Y37" s="118"/>
    </row>
    <row r="38" spans="1:25" s="142" customFormat="1" ht="18.75">
      <c r="A38" s="143"/>
      <c r="B38" s="144"/>
      <c r="C38" s="144"/>
      <c r="D38" s="144"/>
      <c r="E38" s="145"/>
      <c r="F38" s="146"/>
      <c r="G38" s="180" t="s">
        <v>128</v>
      </c>
      <c r="H38" s="181" t="s">
        <v>86</v>
      </c>
      <c r="I38" s="182" t="str">
        <f t="shared" ref="I38" si="1">G38</f>
        <v>31.12.2015</v>
      </c>
      <c r="J38" s="183" t="str">
        <f>H38</f>
        <v>31.12.2014</v>
      </c>
      <c r="K38" s="182" t="str">
        <f>I38</f>
        <v>31.12.2015</v>
      </c>
      <c r="L38" s="183" t="str">
        <f>J38</f>
        <v>31.12.2014</v>
      </c>
      <c r="M38" s="182" t="str">
        <f>G38</f>
        <v>31.12.2015</v>
      </c>
      <c r="N38" s="183" t="str">
        <f>H38</f>
        <v>31.12.2014</v>
      </c>
      <c r="O38" s="182" t="str">
        <f>G38</f>
        <v>31.12.2015</v>
      </c>
      <c r="P38" s="183" t="str">
        <f>H38</f>
        <v>31.12.2014</v>
      </c>
      <c r="Q38" s="182" t="str">
        <f>G38</f>
        <v>31.12.2015</v>
      </c>
      <c r="R38" s="183" t="str">
        <f>H38</f>
        <v>31.12.2014</v>
      </c>
      <c r="S38" s="182" t="str">
        <f>G38</f>
        <v>31.12.2015</v>
      </c>
      <c r="T38" s="183" t="str">
        <f>H38</f>
        <v>31.12.2014</v>
      </c>
      <c r="U38" s="151"/>
      <c r="V38" s="115"/>
      <c r="W38" s="119"/>
      <c r="X38" s="119"/>
      <c r="Y38" s="152"/>
    </row>
    <row r="39" spans="1:25" s="156" customFormat="1" ht="36" customHeight="1">
      <c r="A39" s="153" t="s">
        <v>87</v>
      </c>
      <c r="B39" s="153" t="s">
        <v>116</v>
      </c>
      <c r="C39" s="153"/>
      <c r="D39" s="153"/>
      <c r="E39" s="153"/>
      <c r="F39" s="153"/>
      <c r="G39" s="47">
        <f>[3]ASTAR!E35</f>
        <v>1143.2391662300001</v>
      </c>
      <c r="H39" s="45">
        <f>[3]ASTAR!F35</f>
        <v>1122</v>
      </c>
      <c r="I39" s="47">
        <f>[3]ASTAR!G35</f>
        <v>3221.4554485499998</v>
      </c>
      <c r="J39" s="45">
        <f>[3]ASTAR!H35</f>
        <v>3235</v>
      </c>
      <c r="K39" s="47">
        <f>[3]ASTAR!I35</f>
        <v>0</v>
      </c>
      <c r="L39" s="45">
        <f>[3]ASTAR!J35</f>
        <v>0</v>
      </c>
      <c r="M39" s="47">
        <f>[3]ASTAR!K35</f>
        <v>0</v>
      </c>
      <c r="N39" s="45">
        <f>[3]ASTAR!L35</f>
        <v>0</v>
      </c>
      <c r="O39" s="47">
        <f>[3]ASTAR!M35</f>
        <v>25.081110150000001</v>
      </c>
      <c r="P39" s="45">
        <f>[3]ASTAR!N35</f>
        <v>25</v>
      </c>
      <c r="Q39" s="47">
        <f>[3]ASTAR!O35</f>
        <v>26.081501889999998</v>
      </c>
      <c r="R39" s="45">
        <f>[3]ASTAR!P35</f>
        <v>31</v>
      </c>
      <c r="S39" s="47">
        <f>[3]ASTAR!Q35</f>
        <v>4415.8572268200005</v>
      </c>
      <c r="T39" s="45">
        <f>[3]ASTAR!R35</f>
        <v>4413</v>
      </c>
      <c r="U39" s="154"/>
      <c r="V39" s="115"/>
      <c r="W39" s="119"/>
      <c r="X39" s="119"/>
      <c r="Y39" s="155"/>
    </row>
    <row r="40" spans="1:25" s="156" customFormat="1" ht="36" customHeight="1">
      <c r="A40" s="153" t="s">
        <v>89</v>
      </c>
      <c r="B40" s="153" t="s">
        <v>117</v>
      </c>
      <c r="C40" s="153"/>
      <c r="D40" s="153"/>
      <c r="E40" s="153"/>
      <c r="F40" s="153"/>
      <c r="G40" s="157"/>
      <c r="H40" s="158"/>
      <c r="I40" s="157"/>
      <c r="J40" s="158"/>
      <c r="K40" s="157"/>
      <c r="L40" s="158"/>
      <c r="M40" s="157"/>
      <c r="N40" s="158"/>
      <c r="O40" s="157"/>
      <c r="P40" s="158"/>
      <c r="Q40" s="157"/>
      <c r="R40" s="158"/>
      <c r="S40" s="157"/>
      <c r="T40" s="158"/>
      <c r="U40" s="154"/>
      <c r="V40" s="115"/>
      <c r="W40" s="119"/>
      <c r="X40" s="119"/>
      <c r="Y40" s="155"/>
    </row>
    <row r="41" spans="1:25" s="163" customFormat="1" ht="36" customHeight="1">
      <c r="A41" s="159"/>
      <c r="B41" s="159" t="s">
        <v>91</v>
      </c>
      <c r="C41" s="159" t="s">
        <v>118</v>
      </c>
      <c r="D41" s="159"/>
      <c r="E41" s="159"/>
      <c r="F41" s="159"/>
      <c r="G41" s="157">
        <f>[3]ASTAR!E37</f>
        <v>20.889494330000002</v>
      </c>
      <c r="H41" s="158">
        <f>[3]ASTAR!F37</f>
        <v>24</v>
      </c>
      <c r="I41" s="157">
        <f>[3]ASTAR!G37</f>
        <v>6238.24691945</v>
      </c>
      <c r="J41" s="158">
        <f>[3]ASTAR!H37</f>
        <v>5973</v>
      </c>
      <c r="K41" s="157">
        <f>[3]ASTAR!I37</f>
        <v>197.66806097</v>
      </c>
      <c r="L41" s="158">
        <f>[3]ASTAR!J37</f>
        <v>174</v>
      </c>
      <c r="M41" s="157">
        <f>[3]ASTAR!K37</f>
        <v>494.59042778000003</v>
      </c>
      <c r="N41" s="158">
        <f>[3]ASTAR!L37</f>
        <v>443</v>
      </c>
      <c r="O41" s="157">
        <f>[3]ASTAR!M37</f>
        <v>1445.8125449300001</v>
      </c>
      <c r="P41" s="158">
        <f>[3]ASTAR!N37</f>
        <v>1363</v>
      </c>
      <c r="Q41" s="157">
        <f>[3]ASTAR!O37</f>
        <v>443.91415282999998</v>
      </c>
      <c r="R41" s="158">
        <f>[3]ASTAR!P37</f>
        <v>396</v>
      </c>
      <c r="S41" s="157">
        <f>[3]ASTAR!Q37</f>
        <v>8841.1216002900001</v>
      </c>
      <c r="T41" s="158">
        <f>[3]ASTAR!R37</f>
        <v>8373</v>
      </c>
      <c r="U41" s="161"/>
      <c r="V41" s="115"/>
      <c r="W41" s="119"/>
      <c r="X41" s="119"/>
      <c r="Y41" s="162"/>
    </row>
    <row r="42" spans="1:25" s="163" customFormat="1" ht="36" customHeight="1">
      <c r="A42" s="159"/>
      <c r="B42" s="159" t="s">
        <v>93</v>
      </c>
      <c r="C42" s="159" t="s">
        <v>119</v>
      </c>
      <c r="D42" s="159"/>
      <c r="E42" s="159"/>
      <c r="F42" s="159"/>
      <c r="G42" s="157">
        <f>[3]ASTAR!E38</f>
        <v>12923.54785757</v>
      </c>
      <c r="H42" s="158">
        <f>[3]ASTAR!F38</f>
        <v>13902</v>
      </c>
      <c r="I42" s="157">
        <f>[3]ASTAR!G38</f>
        <v>25.850223730000003</v>
      </c>
      <c r="J42" s="158">
        <f>[3]ASTAR!H38</f>
        <v>26</v>
      </c>
      <c r="K42" s="157">
        <f>[3]ASTAR!I38</f>
        <v>85867.132562879997</v>
      </c>
      <c r="L42" s="158">
        <f>[3]ASTAR!J38</f>
        <v>84896</v>
      </c>
      <c r="M42" s="157">
        <f>[3]ASTAR!K38</f>
        <v>428.67506053</v>
      </c>
      <c r="N42" s="158">
        <f>[3]ASTAR!L38</f>
        <v>428</v>
      </c>
      <c r="O42" s="157">
        <f>[3]ASTAR!M38</f>
        <v>8208.7215474200002</v>
      </c>
      <c r="P42" s="158">
        <f>[3]ASTAR!N38</f>
        <v>12328</v>
      </c>
      <c r="Q42" s="157">
        <f>[3]ASTAR!O38</f>
        <v>1117.6596153599999</v>
      </c>
      <c r="R42" s="158">
        <f>[3]ASTAR!P38</f>
        <v>1068</v>
      </c>
      <c r="S42" s="157">
        <f>[3]ASTAR!Q38</f>
        <v>108571.58686749</v>
      </c>
      <c r="T42" s="158">
        <f>[3]ASTAR!R38</f>
        <v>112648</v>
      </c>
      <c r="U42" s="161"/>
      <c r="V42" s="115"/>
      <c r="W42" s="119"/>
      <c r="X42" s="119"/>
      <c r="Y42" s="155"/>
    </row>
    <row r="43" spans="1:25" s="163" customFormat="1" ht="36" customHeight="1">
      <c r="A43" s="159"/>
      <c r="B43" s="159" t="s">
        <v>96</v>
      </c>
      <c r="C43" s="159" t="s">
        <v>120</v>
      </c>
      <c r="D43" s="159"/>
      <c r="E43" s="159"/>
      <c r="F43" s="159"/>
      <c r="G43" s="157">
        <f>[3]ASTAR!E39</f>
        <v>7376.0630627199998</v>
      </c>
      <c r="H43" s="158">
        <f>[3]ASTAR!F39</f>
        <v>6707</v>
      </c>
      <c r="I43" s="157">
        <f>[3]ASTAR!G39</f>
        <v>42060.216970179994</v>
      </c>
      <c r="J43" s="158">
        <f>[3]ASTAR!H39</f>
        <v>39868</v>
      </c>
      <c r="K43" s="157">
        <f>[3]ASTAR!I39</f>
        <v>2791.8180616199998</v>
      </c>
      <c r="L43" s="158">
        <f>[3]ASTAR!J39</f>
        <v>2653</v>
      </c>
      <c r="M43" s="157">
        <f>[3]ASTAR!K39</f>
        <v>4079.9601223300001</v>
      </c>
      <c r="N43" s="158">
        <f>[3]ASTAR!L39</f>
        <v>3866</v>
      </c>
      <c r="O43" s="157">
        <f>[3]ASTAR!M39</f>
        <v>2233.0691055800003</v>
      </c>
      <c r="P43" s="158">
        <f>[3]ASTAR!N39</f>
        <v>2231</v>
      </c>
      <c r="Q43" s="157">
        <f>[3]ASTAR!O39</f>
        <v>1214.99893812</v>
      </c>
      <c r="R43" s="158">
        <f>[3]ASTAR!P39</f>
        <v>1037</v>
      </c>
      <c r="S43" s="157">
        <f>[3]ASTAR!Q39</f>
        <v>59756.126260549987</v>
      </c>
      <c r="T43" s="158">
        <f>[3]ASTAR!R39</f>
        <v>56362</v>
      </c>
      <c r="U43" s="161"/>
      <c r="V43" s="115"/>
      <c r="W43" s="119"/>
      <c r="X43" s="119"/>
      <c r="Y43" s="162"/>
    </row>
    <row r="44" spans="1:25" s="163" customFormat="1" ht="36" customHeight="1">
      <c r="A44" s="159"/>
      <c r="B44" s="159" t="s">
        <v>98</v>
      </c>
      <c r="C44" s="159" t="s">
        <v>121</v>
      </c>
      <c r="D44" s="159"/>
      <c r="E44" s="159"/>
      <c r="F44" s="159"/>
      <c r="G44" s="157">
        <f>[3]ASTAR!E40</f>
        <v>228.72558936999999</v>
      </c>
      <c r="H44" s="158">
        <f>[3]ASTAR!F40</f>
        <v>220</v>
      </c>
      <c r="I44" s="157">
        <f>[3]ASTAR!G40</f>
        <v>25.977054810000002</v>
      </c>
      <c r="J44" s="158">
        <f>[3]ASTAR!H40</f>
        <v>-123</v>
      </c>
      <c r="K44" s="157">
        <f>[3]ASTAR!I40</f>
        <v>16333.431464199999</v>
      </c>
      <c r="L44" s="158">
        <f>[3]ASTAR!J40</f>
        <v>17077</v>
      </c>
      <c r="M44" s="157">
        <f>[3]ASTAR!K40</f>
        <v>98.561458729999998</v>
      </c>
      <c r="N44" s="158">
        <f>[3]ASTAR!L40</f>
        <v>107</v>
      </c>
      <c r="O44" s="157">
        <f>[3]ASTAR!M40</f>
        <v>538.23449774999995</v>
      </c>
      <c r="P44" s="158">
        <f>[3]ASTAR!N40</f>
        <v>1049</v>
      </c>
      <c r="Q44" s="157">
        <f>[3]ASTAR!O40</f>
        <v>188.33081868999997</v>
      </c>
      <c r="R44" s="158">
        <f>[3]ASTAR!P40</f>
        <v>162</v>
      </c>
      <c r="S44" s="157">
        <f>[3]ASTAR!Q40</f>
        <v>17413.26088355</v>
      </c>
      <c r="T44" s="158">
        <f>[3]ASTAR!R40</f>
        <v>18492</v>
      </c>
      <c r="U44" s="161"/>
      <c r="V44" s="115"/>
      <c r="W44" s="119"/>
      <c r="X44" s="119"/>
      <c r="Y44" s="162"/>
    </row>
    <row r="45" spans="1:25" s="163" customFormat="1" ht="36" customHeight="1">
      <c r="A45" s="159"/>
      <c r="B45" s="159" t="s">
        <v>103</v>
      </c>
      <c r="C45" s="159"/>
      <c r="D45" s="159"/>
      <c r="E45" s="159"/>
      <c r="F45" s="159"/>
      <c r="G45" s="157">
        <f>[3]ASTAR!E41</f>
        <v>20549.226003989999</v>
      </c>
      <c r="H45" s="158">
        <f>[3]ASTAR!F41</f>
        <v>20853</v>
      </c>
      <c r="I45" s="157">
        <f>[3]ASTAR!G41</f>
        <v>48350.291168169992</v>
      </c>
      <c r="J45" s="158">
        <f>[3]ASTAR!H41</f>
        <v>45744</v>
      </c>
      <c r="K45" s="157">
        <f>[3]ASTAR!I41</f>
        <v>105190.05014966999</v>
      </c>
      <c r="L45" s="158">
        <f>[3]ASTAR!J41</f>
        <v>104800</v>
      </c>
      <c r="M45" s="157">
        <f>[3]ASTAR!K41</f>
        <v>5101.7870693700006</v>
      </c>
      <c r="N45" s="158">
        <f>[3]ASTAR!L41</f>
        <v>4844</v>
      </c>
      <c r="O45" s="157">
        <f>[3]ASTAR!M41</f>
        <v>12425.83769568</v>
      </c>
      <c r="P45" s="158">
        <f>[3]ASTAR!N41</f>
        <v>16971</v>
      </c>
      <c r="Q45" s="157">
        <f>[3]ASTAR!O41</f>
        <v>2964.9035250000002</v>
      </c>
      <c r="R45" s="158">
        <f>[3]ASTAR!P41</f>
        <v>2663</v>
      </c>
      <c r="S45" s="157">
        <f>[3]ASTAR!Q41</f>
        <v>194582.09561187998</v>
      </c>
      <c r="T45" s="158">
        <f>[3]ASTAR!R41</f>
        <v>195875</v>
      </c>
      <c r="U45" s="161"/>
      <c r="V45" s="115"/>
      <c r="W45" s="119"/>
      <c r="X45" s="119"/>
      <c r="Y45" s="162"/>
    </row>
    <row r="46" spans="1:25" s="168" customFormat="1" ht="36" customHeight="1">
      <c r="A46" s="153" t="s">
        <v>108</v>
      </c>
      <c r="B46" s="184" t="s">
        <v>122</v>
      </c>
      <c r="C46" s="184"/>
      <c r="D46" s="184"/>
      <c r="E46" s="184"/>
      <c r="F46" s="184"/>
      <c r="G46" s="157">
        <f>[3]ASTAR!E42</f>
        <v>0</v>
      </c>
      <c r="H46" s="158">
        <f>[3]ASTAR!F42</f>
        <v>0</v>
      </c>
      <c r="I46" s="157">
        <f>[3]ASTAR!G42</f>
        <v>0</v>
      </c>
      <c r="J46" s="158">
        <f>[3]ASTAR!H42</f>
        <v>0</v>
      </c>
      <c r="K46" s="157">
        <f>[3]ASTAR!I42</f>
        <v>5156.50781637</v>
      </c>
      <c r="L46" s="158">
        <f>[3]ASTAR!J42</f>
        <v>4742</v>
      </c>
      <c r="M46" s="157">
        <f>[3]ASTAR!K42</f>
        <v>0</v>
      </c>
      <c r="N46" s="158">
        <f>[3]ASTAR!L42</f>
        <v>0</v>
      </c>
      <c r="O46" s="157">
        <f>[3]ASTAR!M42</f>
        <v>3043.5602250399998</v>
      </c>
      <c r="P46" s="158">
        <f>[3]ASTAR!N42</f>
        <v>3094</v>
      </c>
      <c r="Q46" s="157">
        <f>[3]ASTAR!O42</f>
        <v>0.64887143000000003</v>
      </c>
      <c r="R46" s="158">
        <f>[3]ASTAR!P42</f>
        <v>1</v>
      </c>
      <c r="S46" s="157">
        <f>[3]ASTAR!Q42</f>
        <v>8200.7169128399983</v>
      </c>
      <c r="T46" s="158">
        <f>[3]ASTAR!R42</f>
        <v>7837</v>
      </c>
      <c r="U46" s="166"/>
      <c r="V46" s="115"/>
      <c r="W46" s="119"/>
      <c r="X46" s="119"/>
      <c r="Y46" s="167"/>
    </row>
    <row r="47" spans="1:25" s="168" customFormat="1" ht="36" customHeight="1">
      <c r="A47" s="153" t="s">
        <v>110</v>
      </c>
      <c r="B47" s="153" t="s">
        <v>123</v>
      </c>
      <c r="C47" s="153"/>
      <c r="D47" s="153"/>
      <c r="E47" s="153"/>
      <c r="F47" s="153"/>
      <c r="G47" s="157">
        <f>[3]ASTAR!E43</f>
        <v>169.4943055</v>
      </c>
      <c r="H47" s="158">
        <f>[3]ASTAR!F43</f>
        <v>179</v>
      </c>
      <c r="I47" s="157">
        <f>[3]ASTAR!G43</f>
        <v>600.73394537000001</v>
      </c>
      <c r="J47" s="158">
        <f>[3]ASTAR!H43</f>
        <v>550</v>
      </c>
      <c r="K47" s="157">
        <f>[3]ASTAR!I43</f>
        <v>1727.2685851599999</v>
      </c>
      <c r="L47" s="158">
        <f>[3]ASTAR!J43</f>
        <v>1981</v>
      </c>
      <c r="M47" s="157">
        <f>[3]ASTAR!K43</f>
        <v>682.47598319999997</v>
      </c>
      <c r="N47" s="158">
        <f>[3]ASTAR!L43</f>
        <v>759</v>
      </c>
      <c r="O47" s="157">
        <f>[3]ASTAR!M43</f>
        <v>811.16985525000007</v>
      </c>
      <c r="P47" s="158">
        <f>[3]ASTAR!N43</f>
        <v>856</v>
      </c>
      <c r="Q47" s="157">
        <f>[3]ASTAR!O43</f>
        <v>153.44490515999999</v>
      </c>
      <c r="R47" s="158">
        <f>[3]ASTAR!P43</f>
        <v>148</v>
      </c>
      <c r="S47" s="157">
        <f>[3]ASTAR!Q43</f>
        <v>4144.5875796400005</v>
      </c>
      <c r="T47" s="158">
        <f>[3]ASTAR!R43</f>
        <v>4473</v>
      </c>
      <c r="U47" s="166"/>
      <c r="V47" s="115"/>
      <c r="W47" s="119"/>
      <c r="X47" s="119"/>
      <c r="Y47" s="167"/>
    </row>
    <row r="48" spans="1:25" s="168" customFormat="1" ht="36" customHeight="1">
      <c r="A48" s="153" t="s">
        <v>112</v>
      </c>
      <c r="B48" s="153" t="s">
        <v>132</v>
      </c>
      <c r="C48" s="153"/>
      <c r="D48" s="153"/>
      <c r="E48" s="153"/>
      <c r="F48" s="153"/>
      <c r="G48" s="157">
        <f>[3]ASTAR!E44</f>
        <v>0</v>
      </c>
      <c r="H48" s="158">
        <f>[3]ASTAR!F44</f>
        <v>0</v>
      </c>
      <c r="I48" s="157">
        <f>[3]ASTAR!G44</f>
        <v>0</v>
      </c>
      <c r="J48" s="158">
        <f>[3]ASTAR!H44</f>
        <v>0</v>
      </c>
      <c r="K48" s="157">
        <f>[3]ASTAR!I44</f>
        <v>0</v>
      </c>
      <c r="L48" s="158">
        <f>[3]ASTAR!J44</f>
        <v>0</v>
      </c>
      <c r="M48" s="157">
        <f>[3]ASTAR!K44</f>
        <v>0</v>
      </c>
      <c r="N48" s="158">
        <f>[3]ASTAR!L44</f>
        <v>0</v>
      </c>
      <c r="O48" s="157">
        <f>[3]ASTAR!M44</f>
        <v>6301.3286247300002</v>
      </c>
      <c r="P48" s="158">
        <f>[3]ASTAR!N44</f>
        <v>0</v>
      </c>
      <c r="Q48" s="157">
        <f>[3]ASTAR!O44</f>
        <v>0</v>
      </c>
      <c r="R48" s="158">
        <f>[3]ASTAR!P44</f>
        <v>0</v>
      </c>
      <c r="S48" s="157">
        <f>[3]ASTAR!Q44</f>
        <v>6301.3286247300002</v>
      </c>
      <c r="T48" s="158">
        <f>[3]ASTAR!R44</f>
        <v>0</v>
      </c>
      <c r="U48" s="166"/>
      <c r="V48" s="115"/>
      <c r="W48" s="119"/>
      <c r="X48" s="119"/>
      <c r="Y48" s="167"/>
    </row>
    <row r="49" spans="1:27" s="156" customFormat="1" ht="36" customHeight="1">
      <c r="A49" s="153" t="s">
        <v>130</v>
      </c>
      <c r="B49" s="153" t="s">
        <v>124</v>
      </c>
      <c r="C49" s="153"/>
      <c r="D49" s="153"/>
      <c r="E49" s="153"/>
      <c r="F49" s="153"/>
      <c r="G49" s="157">
        <f>[3]ASTAR!E45</f>
        <v>7376.5847060399992</v>
      </c>
      <c r="H49" s="158">
        <f>[3]ASTAR!F45</f>
        <v>7061</v>
      </c>
      <c r="I49" s="157">
        <f>[3]ASTAR!G45</f>
        <v>11309.232881169999</v>
      </c>
      <c r="J49" s="158">
        <f>[3]ASTAR!H45</f>
        <v>11498</v>
      </c>
      <c r="K49" s="157">
        <f>[3]ASTAR!I45</f>
        <v>5226.2382111400002</v>
      </c>
      <c r="L49" s="158">
        <f>[3]ASTAR!J45</f>
        <v>5473</v>
      </c>
      <c r="M49" s="157">
        <f>[3]ASTAR!K45</f>
        <v>775.93764595000005</v>
      </c>
      <c r="N49" s="158">
        <f>[3]ASTAR!L45</f>
        <v>1671</v>
      </c>
      <c r="O49" s="157">
        <f>[3]ASTAR!M45</f>
        <v>2045.7759012399999</v>
      </c>
      <c r="P49" s="158">
        <f>[3]ASTAR!N45</f>
        <v>3044</v>
      </c>
      <c r="Q49" s="157">
        <f>[3]ASTAR!O45</f>
        <v>1175.93595</v>
      </c>
      <c r="R49" s="158">
        <f>[3]ASTAR!P45</f>
        <v>1350</v>
      </c>
      <c r="S49" s="157">
        <f>[3]ASTAR!Q45</f>
        <v>27909.705295539996</v>
      </c>
      <c r="T49" s="158">
        <f>[3]ASTAR!R45</f>
        <v>30097</v>
      </c>
      <c r="U49" s="166"/>
      <c r="V49" s="115"/>
      <c r="W49" s="119"/>
      <c r="X49" s="119"/>
      <c r="Y49" s="167"/>
    </row>
    <row r="50" spans="1:27" s="174" customFormat="1" ht="36" customHeight="1" thickBot="1">
      <c r="A50" s="169" t="s">
        <v>125</v>
      </c>
      <c r="B50" s="170"/>
      <c r="C50" s="170"/>
      <c r="D50" s="170"/>
      <c r="E50" s="169"/>
      <c r="F50" s="170"/>
      <c r="G50" s="171">
        <f>[3]ASTAR!E46</f>
        <v>29238.54418176</v>
      </c>
      <c r="H50" s="172">
        <f>[3]ASTAR!F46</f>
        <v>29215</v>
      </c>
      <c r="I50" s="171">
        <f>[3]ASTAR!G46</f>
        <v>63481.713443259985</v>
      </c>
      <c r="J50" s="172">
        <f>[3]ASTAR!H46</f>
        <v>61027</v>
      </c>
      <c r="K50" s="171">
        <f>[3]ASTAR!I46</f>
        <v>117300.06476233999</v>
      </c>
      <c r="L50" s="172">
        <f>[3]ASTAR!J46</f>
        <v>116996</v>
      </c>
      <c r="M50" s="171">
        <f>[3]ASTAR!K46</f>
        <v>6560.2006985200005</v>
      </c>
      <c r="N50" s="172">
        <f>[3]ASTAR!L46</f>
        <v>7274</v>
      </c>
      <c r="O50" s="171">
        <f>[3]ASTAR!M46</f>
        <v>24652.753412090002</v>
      </c>
      <c r="P50" s="172">
        <f>[3]ASTAR!N46</f>
        <v>23990</v>
      </c>
      <c r="Q50" s="171">
        <f>[3]ASTAR!O46</f>
        <v>4321.0147534800008</v>
      </c>
      <c r="R50" s="172">
        <f>[3]ASTAR!P46</f>
        <v>4193</v>
      </c>
      <c r="S50" s="171">
        <f>[3]ASTAR!Q46</f>
        <v>245554.29125144999</v>
      </c>
      <c r="T50" s="172">
        <f>[3]ASTAR!R46</f>
        <v>242695</v>
      </c>
      <c r="U50" s="113"/>
      <c r="V50" s="115"/>
      <c r="W50" s="119"/>
      <c r="X50" s="119"/>
      <c r="Y50" s="173"/>
      <c r="AA50" s="175"/>
    </row>
    <row r="51" spans="1:27" s="174" customFormat="1" ht="21.75" customHeight="1" thickTop="1">
      <c r="A51" s="39" t="s">
        <v>131</v>
      </c>
      <c r="B51" s="185"/>
      <c r="C51" s="185"/>
      <c r="D51" s="185"/>
      <c r="E51" s="186"/>
      <c r="F51" s="185"/>
      <c r="G51" s="178"/>
      <c r="H51" s="179"/>
      <c r="I51" s="178"/>
      <c r="J51" s="179"/>
      <c r="K51" s="178"/>
      <c r="L51" s="179"/>
      <c r="M51" s="179"/>
      <c r="N51" s="179"/>
      <c r="O51" s="178"/>
      <c r="P51" s="179"/>
      <c r="Q51" s="187"/>
      <c r="R51" s="187" t="s">
        <v>126</v>
      </c>
      <c r="S51" s="157">
        <f>[3]ASTAR!Q47</f>
        <v>30965.98267904</v>
      </c>
      <c r="T51" s="158">
        <f>[3]ASTAR!R47</f>
        <v>30289</v>
      </c>
      <c r="U51" s="113"/>
      <c r="V51" s="115"/>
      <c r="W51" s="119"/>
      <c r="X51" s="119"/>
      <c r="Y51" s="113"/>
      <c r="AA51" s="175"/>
    </row>
    <row r="52" spans="1:27" s="174" customFormat="1" ht="21.75" customHeight="1" thickBot="1">
      <c r="B52" s="185"/>
      <c r="C52" s="185"/>
      <c r="D52" s="185"/>
      <c r="E52" s="186"/>
      <c r="F52" s="185"/>
      <c r="G52" s="178"/>
      <c r="H52" s="179"/>
      <c r="I52" s="178"/>
      <c r="J52" s="179"/>
      <c r="K52" s="178"/>
      <c r="L52" s="179"/>
      <c r="M52" s="179"/>
      <c r="N52" s="179"/>
      <c r="O52" s="178"/>
      <c r="P52" s="179"/>
      <c r="Q52" s="188"/>
      <c r="R52" s="189" t="s">
        <v>127</v>
      </c>
      <c r="S52" s="190">
        <f>[3]ASTAR!Q48</f>
        <v>276520.27393049002</v>
      </c>
      <c r="T52" s="189">
        <f>[3]ASTAR!R48</f>
        <v>272984</v>
      </c>
      <c r="U52" s="113"/>
      <c r="V52" s="115"/>
      <c r="W52" s="119"/>
      <c r="X52" s="119"/>
      <c r="Y52" s="113"/>
      <c r="AA52" s="175"/>
    </row>
    <row r="53" spans="1:27" ht="15.75" thickTop="1">
      <c r="V53" s="115"/>
      <c r="W53" s="119"/>
      <c r="X53" s="119"/>
    </row>
    <row r="54" spans="1:27">
      <c r="V54" s="115"/>
      <c r="W54" s="119"/>
      <c r="X54" s="119"/>
    </row>
    <row r="55" spans="1:27">
      <c r="V55" s="115"/>
      <c r="W55" s="119"/>
      <c r="X55" s="119"/>
    </row>
    <row r="56" spans="1:27">
      <c r="V56" s="115"/>
      <c r="W56" s="119"/>
      <c r="X56" s="119"/>
    </row>
    <row r="57" spans="1:27">
      <c r="V57" s="115"/>
      <c r="W57" s="119"/>
      <c r="X57" s="119"/>
    </row>
    <row r="58" spans="1:27">
      <c r="V58" s="115"/>
      <c r="W58" s="119"/>
      <c r="X58" s="119"/>
    </row>
    <row r="94" spans="7:26" ht="18.75" customHeight="1"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Z94" s="191"/>
    </row>
    <row r="95" spans="7:26" ht="18.75" customHeight="1"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Z95" s="191"/>
    </row>
    <row r="96" spans="7:26" ht="18.75" customHeight="1"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Z96" s="191"/>
    </row>
    <row r="97" spans="7:26" ht="18.75" customHeight="1"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Z97" s="191"/>
    </row>
    <row r="98" spans="7:26" ht="18.75" customHeight="1"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Z98" s="191"/>
    </row>
    <row r="99" spans="7:26" ht="18.75" customHeight="1"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Z99" s="191"/>
    </row>
    <row r="100" spans="7:26" ht="18.75" customHeight="1"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Z100" s="191"/>
    </row>
    <row r="101" spans="7:26" ht="18.75" customHeight="1"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Z101" s="191"/>
    </row>
    <row r="102" spans="7:26" ht="18.75" customHeight="1"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Z102" s="191"/>
    </row>
    <row r="103" spans="7:26" ht="18.75" customHeight="1"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Z103" s="191"/>
    </row>
    <row r="104" spans="7:26" ht="18.75" customHeight="1"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Z104" s="191"/>
    </row>
    <row r="105" spans="7:26" ht="18.75" customHeight="1"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Z105" s="191"/>
    </row>
    <row r="106" spans="7:26" ht="18.75" customHeight="1"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Z106" s="191"/>
    </row>
    <row r="107" spans="7:26" ht="18.75" customHeight="1"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Z107" s="191"/>
    </row>
    <row r="108" spans="7:26" ht="18.75" customHeight="1"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Z108" s="191"/>
    </row>
    <row r="109" spans="7:26" ht="18.75" customHeight="1"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Z109" s="191"/>
    </row>
    <row r="110" spans="7:26" ht="18.75" customHeight="1"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Z110" s="191"/>
    </row>
    <row r="111" spans="7:26" ht="18.75" customHeight="1">
      <c r="G111" s="191"/>
    </row>
    <row r="112" spans="7:26" ht="18.75" customHeight="1">
      <c r="G112" s="191"/>
    </row>
    <row r="113" spans="7:19" ht="18.75" customHeight="1">
      <c r="G113" s="191"/>
    </row>
    <row r="114" spans="7:19" ht="18.75" customHeight="1">
      <c r="G114" s="191"/>
    </row>
    <row r="115" spans="7:19" ht="18.75" customHeight="1"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</row>
    <row r="116" spans="7:19" ht="18.75" customHeight="1"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</row>
    <row r="117" spans="7:19" ht="18.75" customHeight="1"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</row>
    <row r="118" spans="7:19" ht="18.75" customHeight="1"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</row>
    <row r="119" spans="7:19" ht="18.75" customHeight="1"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</row>
    <row r="120" spans="7:19" ht="18.75" customHeight="1"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</row>
    <row r="121" spans="7:19" ht="18.75" customHeight="1"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</row>
    <row r="122" spans="7:19" ht="18.75" customHeight="1"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</row>
    <row r="123" spans="7:19" ht="18.75" customHeight="1"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</row>
    <row r="124" spans="7:19" ht="18.75" customHeight="1"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</row>
    <row r="125" spans="7:19" ht="18.75" customHeight="1"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</row>
    <row r="126" spans="7:19" ht="18.75" customHeight="1"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</row>
    <row r="127" spans="7:19" ht="18.75" customHeight="1"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</row>
  </sheetData>
  <mergeCells count="28">
    <mergeCell ref="W30:W58"/>
    <mergeCell ref="X30:X58"/>
    <mergeCell ref="G36:J36"/>
    <mergeCell ref="K36:P36"/>
    <mergeCell ref="Q36:R36"/>
    <mergeCell ref="S36:T36"/>
    <mergeCell ref="G37:H37"/>
    <mergeCell ref="I37:J37"/>
    <mergeCell ref="K37:L37"/>
    <mergeCell ref="M37:N37"/>
    <mergeCell ref="M8:N8"/>
    <mergeCell ref="O8:P8"/>
    <mergeCell ref="C12:F12"/>
    <mergeCell ref="C13:F13"/>
    <mergeCell ref="C21:F21"/>
    <mergeCell ref="V30:V58"/>
    <mergeCell ref="O37:P37"/>
    <mergeCell ref="B46:F46"/>
    <mergeCell ref="V1:V29"/>
    <mergeCell ref="W1:W29"/>
    <mergeCell ref="X1:X29"/>
    <mergeCell ref="G7:J7"/>
    <mergeCell ref="K7:P7"/>
    <mergeCell ref="Q7:R7"/>
    <mergeCell ref="S7:T7"/>
    <mergeCell ref="G8:H8"/>
    <mergeCell ref="I8:J8"/>
    <mergeCell ref="K8:L8"/>
  </mergeCells>
  <pageMargins left="0.35433070866141736" right="0.23622047244094491" top="0.78740157480314965" bottom="0.19685039370078741" header="0.19685039370078741" footer="0.19685039370078741"/>
  <pageSetup paperSize="9" scale="42" fitToHeight="2" orientation="landscape" r:id="rId1"/>
  <headerFooter alignWithMargins="0"/>
  <rowBreaks count="1" manualBreakCount="1">
    <brk id="2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33203125" defaultRowHeight="11.25"/>
  <cols>
    <col min="1" max="1" width="3.1640625" customWidth="1"/>
    <col min="2" max="2" width="1.33203125" customWidth="1"/>
    <col min="3" max="3" width="19" customWidth="1"/>
    <col min="4" max="4" width="15.33203125" customWidth="1"/>
    <col min="5" max="6" width="8.83203125" customWidth="1"/>
    <col min="7" max="11" width="21.83203125" customWidth="1"/>
  </cols>
  <sheetData>
    <row r="1" spans="3:12" ht="24" customHeight="1">
      <c r="H1" s="1" t="s">
        <v>0</v>
      </c>
    </row>
    <row r="2" spans="3:12" s="5" customFormat="1" ht="33.75" customHeight="1">
      <c r="H2" s="11"/>
      <c r="I2" s="13"/>
      <c r="K2" s="11"/>
      <c r="L2" s="13"/>
    </row>
    <row r="3" spans="3:12" s="4" customFormat="1" ht="18" customHeight="1"/>
    <row r="5" spans="3:12" ht="12.75">
      <c r="G5" s="6" t="s">
        <v>1</v>
      </c>
      <c r="H5" s="2"/>
      <c r="I5" s="2"/>
      <c r="J5" s="2"/>
      <c r="K5" s="3"/>
    </row>
    <row r="6" spans="3:12">
      <c r="G6" s="20"/>
      <c r="H6" s="21"/>
      <c r="I6" s="8"/>
      <c r="J6" s="22"/>
      <c r="K6" s="25"/>
    </row>
    <row r="7" spans="3:12">
      <c r="G7" s="17"/>
      <c r="H7" s="18"/>
      <c r="I7" s="9"/>
      <c r="J7" s="19"/>
      <c r="K7" s="23"/>
    </row>
    <row r="8" spans="3:12">
      <c r="G8" s="17"/>
      <c r="H8" s="18"/>
      <c r="I8" s="9"/>
      <c r="J8" s="19"/>
      <c r="K8" s="23"/>
    </row>
    <row r="9" spans="3:12">
      <c r="G9" s="17"/>
      <c r="H9" s="18"/>
      <c r="I9" s="9"/>
      <c r="J9" s="19"/>
      <c r="K9" s="23"/>
    </row>
    <row r="10" spans="3:12">
      <c r="G10" s="17"/>
      <c r="H10" s="18"/>
      <c r="I10" s="9"/>
      <c r="J10" s="19"/>
      <c r="K10" s="23"/>
    </row>
    <row r="11" spans="3:12">
      <c r="G11" s="14"/>
      <c r="H11" s="15"/>
      <c r="I11" s="10"/>
      <c r="J11" s="16"/>
      <c r="K11" s="24"/>
    </row>
    <row r="13" spans="3:12">
      <c r="C13" s="26"/>
      <c r="D13" s="27"/>
    </row>
    <row r="14" spans="3:12" ht="12.75">
      <c r="C14" s="28"/>
      <c r="D14" s="28"/>
      <c r="F14" t="s">
        <v>2</v>
      </c>
    </row>
    <row r="15" spans="3:12">
      <c r="C15" s="29"/>
      <c r="D15" s="29"/>
      <c r="F15" t="s">
        <v>2</v>
      </c>
    </row>
    <row r="16" spans="3:12">
      <c r="C16" s="26"/>
      <c r="D16" s="26"/>
      <c r="F16" t="s">
        <v>2</v>
      </c>
    </row>
    <row r="17" spans="3:6">
      <c r="C17" s="26"/>
      <c r="D17" s="26"/>
      <c r="F17" t="s">
        <v>2</v>
      </c>
    </row>
    <row r="18" spans="3:6">
      <c r="C18" s="26"/>
      <c r="D18" s="26"/>
      <c r="F18" t="s">
        <v>2</v>
      </c>
    </row>
    <row r="19" spans="3:6">
      <c r="C19" s="26"/>
      <c r="D19" s="26"/>
      <c r="F19" t="s">
        <v>2</v>
      </c>
    </row>
    <row r="20" spans="3:6">
      <c r="C20" s="26"/>
      <c r="D20" s="26"/>
      <c r="F20" t="s">
        <v>2</v>
      </c>
    </row>
    <row r="21" spans="3:6">
      <c r="C21" s="26"/>
      <c r="D21" s="26"/>
      <c r="F21" t="s">
        <v>2</v>
      </c>
    </row>
    <row r="22" spans="3:6">
      <c r="C22" s="26"/>
      <c r="D22" s="26"/>
      <c r="F22" t="s">
        <v>2</v>
      </c>
    </row>
    <row r="23" spans="3:6">
      <c r="C23" s="26"/>
      <c r="D23" s="26"/>
      <c r="F23" t="s">
        <v>2</v>
      </c>
    </row>
    <row r="24" spans="3:6">
      <c r="C24" s="26"/>
      <c r="D24" s="26"/>
      <c r="F24" t="s">
        <v>2</v>
      </c>
    </row>
    <row r="25" spans="3:6">
      <c r="C25" s="26"/>
      <c r="D25" s="26"/>
      <c r="F25" t="s">
        <v>2</v>
      </c>
    </row>
    <row r="26" spans="3:6">
      <c r="C26" s="26"/>
      <c r="D26" s="26"/>
      <c r="F26" t="s">
        <v>2</v>
      </c>
    </row>
    <row r="27" spans="3:6">
      <c r="C27" s="26"/>
      <c r="D27" s="26"/>
      <c r="F27" t="s">
        <v>2</v>
      </c>
    </row>
    <row r="28" spans="3:6">
      <c r="C28" s="26"/>
      <c r="D28" s="26"/>
      <c r="F28" t="s">
        <v>2</v>
      </c>
    </row>
    <row r="29" spans="3:6">
      <c r="C29" s="26"/>
      <c r="D29" s="26"/>
      <c r="F29" t="s">
        <v>2</v>
      </c>
    </row>
    <row r="30" spans="3:6">
      <c r="C30" s="26"/>
      <c r="D30" s="26"/>
      <c r="F30" t="s">
        <v>2</v>
      </c>
    </row>
    <row r="31" spans="3:6">
      <c r="C31" s="26"/>
      <c r="D31" s="26"/>
      <c r="F31" t="s">
        <v>2</v>
      </c>
    </row>
    <row r="32" spans="3:6">
      <c r="C32" s="26"/>
      <c r="D32" s="26"/>
      <c r="F32" t="s">
        <v>2</v>
      </c>
    </row>
    <row r="33" spans="3:6">
      <c r="C33" s="26"/>
      <c r="D33" s="27"/>
      <c r="F33" t="s">
        <v>2</v>
      </c>
    </row>
    <row r="34" spans="3:6">
      <c r="C34" s="26"/>
      <c r="D34" s="27"/>
      <c r="F34" t="s">
        <v>2</v>
      </c>
    </row>
    <row r="35" spans="3:6">
      <c r="C35" s="26"/>
      <c r="D35" s="27"/>
      <c r="F35" t="s">
        <v>2</v>
      </c>
    </row>
    <row r="36" spans="3:6">
      <c r="F36" t="s">
        <v>2</v>
      </c>
    </row>
    <row r="37" spans="3:6">
      <c r="F37" t="s">
        <v>2</v>
      </c>
    </row>
    <row r="38" spans="3:6">
      <c r="F38" t="s">
        <v>2</v>
      </c>
    </row>
    <row r="39" spans="3:6">
      <c r="F39" t="s">
        <v>2</v>
      </c>
    </row>
    <row r="40" spans="3:6">
      <c r="F40" t="s">
        <v>2</v>
      </c>
    </row>
    <row r="41" spans="3:6">
      <c r="F41" t="s">
        <v>2</v>
      </c>
    </row>
    <row r="42" spans="3:6">
      <c r="F42" t="s">
        <v>2</v>
      </c>
    </row>
    <row r="43" spans="3:6">
      <c r="F43" t="s">
        <v>2</v>
      </c>
    </row>
    <row r="44" spans="3:6">
      <c r="F44" t="s">
        <v>2</v>
      </c>
    </row>
    <row r="45" spans="3:6">
      <c r="F45" t="s">
        <v>2</v>
      </c>
    </row>
    <row r="46" spans="3:6">
      <c r="F46" t="s">
        <v>2</v>
      </c>
    </row>
    <row r="47" spans="3:6">
      <c r="F47" t="s">
        <v>2</v>
      </c>
    </row>
    <row r="48" spans="3:6">
      <c r="F48" t="s">
        <v>2</v>
      </c>
    </row>
    <row r="201" spans="3:4">
      <c r="C201" s="26"/>
      <c r="D201" s="27"/>
    </row>
    <row r="202" spans="3:4">
      <c r="C202" s="26"/>
      <c r="D202" s="27"/>
    </row>
    <row r="203" spans="3:4">
      <c r="C203" s="26"/>
      <c r="D203" s="27"/>
    </row>
    <row r="204" spans="3:4">
      <c r="C204" s="26"/>
      <c r="D204" s="27"/>
    </row>
    <row r="205" spans="3:4">
      <c r="C205" s="26"/>
      <c r="D205" s="27"/>
    </row>
    <row r="206" spans="3:4">
      <c r="C206" s="26"/>
      <c r="D206" s="27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IS segment reporting</vt:lpstr>
      <vt:lpstr>IS segment reporting (Q)</vt:lpstr>
      <vt:lpstr>Balance sheet segment reporting</vt:lpstr>
      <vt:lpstr>Graph</vt:lpstr>
      <vt:lpstr>'Balance sheet segment reporting'!Druckbereich</vt:lpstr>
      <vt:lpstr>'IS segment reporting'!Druckbereich</vt:lpstr>
      <vt:lpstr>'IS segment reporting (Q)'!Druckbereich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short F/P (2 very flexible columns - AC)</dc:title>
  <dc:creator>I027330</dc:creator>
  <cp:lastModifiedBy>Müller Axel</cp:lastModifiedBy>
  <cp:lastPrinted>2016-02-11T07:46:57Z</cp:lastPrinted>
  <dcterms:created xsi:type="dcterms:W3CDTF">2006-05-18T10:01:57Z</dcterms:created>
  <dcterms:modified xsi:type="dcterms:W3CDTF">2016-03-09T09:44:14Z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Income statement short F@P (2 very flexible columns - AC).xlsm</vt:lpwstr>
  </property>
  <property fmtid="{D5CDD505-2E9C-101B-9397-08002B2CF9AE}" pid="4" name="_NewReviewCycle">
    <vt:lpwstr/>
  </property>
  <property fmtid="{D5CDD505-2E9C-101B-9397-08002B2CF9AE}" pid="10" name="BExAnalyzer_Activesheet">
    <vt:lpwstr>Table</vt:lpwstr>
  </property>
</Properties>
</file>