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printerSettings/printerSettings3.bin" ContentType="application/vnd.openxmlformats-officedocument.spreadsheetml.printerSettings"/>
  <Override PartName="/xl/drawings/drawing2.xml" ContentType="application/vnd.openxmlformats-officedocument.drawing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V:\FRR1\Arbeit\101_Konzernabschluss_IFRS\01_Actual-Forecast\2018 Q2\06_AStaR Tabellen Auswertungen\2_Bilanz\Version für IR\"/>
    </mc:Choice>
  </mc:AlternateContent>
  <bookViews>
    <workbookView xWindow="3996" yWindow="16884" windowWidth="15480" windowHeight="10236" tabRatio="710" firstSheet="2" activeTab="4"/>
  </bookViews>
  <sheets>
    <sheet name="_com.sap.ip.bi.xl.hiddensheet" sheetId="5" state="veryHidden" r:id="rId1"/>
    <sheet name="BExRepositorySheet" sheetId="4" state="veryHidden" r:id="rId2"/>
    <sheet name="Balance sheet group - Assets" sheetId="6" r:id="rId3"/>
    <sheet name="Balance sheet group - Equ&amp;Liab" sheetId="7" r:id="rId4"/>
    <sheet name="Balance sheet segment reporting" sheetId="8" r:id="rId5"/>
    <sheet name="Sheet1" sheetId="16" r:id="rId6"/>
    <sheet name="Graph" sheetId="2" state="hidden" r:id="rId7"/>
  </sheets>
  <externalReferences>
    <externalReference r:id="rId8"/>
  </externalReferences>
  <definedNames>
    <definedName name="DF_GRID_1">#REF!</definedName>
    <definedName name="DF_NAVPANEL_13">#REF!</definedName>
    <definedName name="DF_NAVPANEL_18">#REF!</definedName>
    <definedName name="_xlnm.Print_Area" localSheetId="2">'Balance sheet group - Assets'!$A$1:$K$43</definedName>
    <definedName name="_xlnm.Print_Area" localSheetId="3">'Balance sheet group - Equ&amp;Liab'!$A$1:$J$36</definedName>
    <definedName name="_xlnm.Print_Area" localSheetId="4">'Balance sheet segment reporting'!$A$1:$W$62</definedName>
    <definedName name="Präsentation_Dateiname">"V:\FRR1\Arbeit\101_Konzernabschluss_IFRS\01_Actual-Forecast\2017 Q3\05_AStaR Folien\1_Finaler ASTAR\Einzelkapitel\B2_Balance Sheet of Munich Re_V.0.0_20171026.pptx"</definedName>
    <definedName name="SAPBEXhrIndnt" hidden="1">"Wide"</definedName>
    <definedName name="SAPCrosstab1">#REF!</definedName>
    <definedName name="SAPsysID" hidden="1">"708C5W7SBKP804JT78WJ0JNKI"</definedName>
    <definedName name="SAPwbID" hidden="1">"ARS"</definedName>
  </definedNames>
  <calcPr calcId="152511"/>
</workbook>
</file>

<file path=xl/calcChain.xml><?xml version="1.0" encoding="utf-8"?>
<calcChain xmlns="http://schemas.openxmlformats.org/spreadsheetml/2006/main">
  <c r="AA40" i="8" l="1"/>
  <c r="AC40" i="8"/>
  <c r="AC17" i="8"/>
  <c r="AB17" i="8"/>
  <c r="AA17" i="8"/>
  <c r="AA9" i="8"/>
  <c r="AC9" i="8"/>
  <c r="AB9" i="8"/>
  <c r="A85" i="7"/>
  <c r="A96" i="6"/>
  <c r="A95" i="6"/>
  <c r="AB40" i="8"/>
  <c r="AB10" i="8" l="1"/>
  <c r="AA19" i="8"/>
  <c r="AC22" i="8"/>
  <c r="AA13" i="8"/>
  <c r="AC19" i="8"/>
  <c r="AA15" i="8"/>
  <c r="AC13" i="8"/>
  <c r="AC15" i="8"/>
  <c r="AC43" i="8"/>
  <c r="AB51" i="8"/>
  <c r="AB15" i="8"/>
  <c r="AB27" i="8"/>
  <c r="AB12" i="8"/>
  <c r="AA24" i="8"/>
  <c r="AB44" i="8"/>
  <c r="AC25" i="8"/>
  <c r="AC46" i="8"/>
  <c r="AC18" i="8"/>
  <c r="AB14" i="8"/>
  <c r="AA10" i="8"/>
  <c r="AB21" i="8"/>
  <c r="AA14" i="8"/>
  <c r="AC12" i="8"/>
  <c r="AB43" i="8"/>
  <c r="AB49" i="8" l="1"/>
  <c r="AA48" i="8"/>
  <c r="AA27" i="8"/>
  <c r="AC48" i="8"/>
  <c r="AA22" i="8"/>
  <c r="AB41" i="8"/>
  <c r="AA51" i="8"/>
  <c r="AA43" i="8"/>
  <c r="AA21" i="8"/>
  <c r="AC21" i="8"/>
  <c r="AC14" i="8"/>
  <c r="AB24" i="8"/>
  <c r="AB22" i="8"/>
  <c r="AB13" i="8"/>
  <c r="AC49" i="8"/>
  <c r="AC44" i="8"/>
  <c r="AB45" i="8"/>
  <c r="AC24" i="8"/>
  <c r="AA44" i="8"/>
  <c r="AB18" i="8"/>
  <c r="AA45" i="8"/>
  <c r="AC45" i="8"/>
  <c r="AA25" i="8"/>
  <c r="AA46" i="8"/>
  <c r="AB25" i="8"/>
  <c r="AA41" i="8"/>
  <c r="AC41" i="8"/>
  <c r="AB47" i="8"/>
  <c r="AC27" i="8"/>
  <c r="AB48" i="8"/>
  <c r="AA49" i="8"/>
  <c r="AC10" i="8"/>
  <c r="AC20" i="8"/>
  <c r="AB19" i="8"/>
  <c r="AA18" i="8"/>
  <c r="AA12" i="8"/>
  <c r="AC51" i="8"/>
  <c r="AC47" i="8"/>
  <c r="AB46" i="8"/>
  <c r="AB52" i="8" l="1"/>
  <c r="AA20" i="8"/>
  <c r="AB23" i="8"/>
  <c r="AB20" i="8"/>
  <c r="AC23" i="8"/>
  <c r="AC28" i="8"/>
  <c r="AA28" i="8"/>
  <c r="AA23" i="8"/>
  <c r="AA47" i="8"/>
  <c r="AB28" i="8" l="1"/>
  <c r="AA52" i="8"/>
  <c r="AC52" i="8"/>
</calcChain>
</file>

<file path=xl/sharedStrings.xml><?xml version="1.0" encoding="utf-8"?>
<sst xmlns="http://schemas.openxmlformats.org/spreadsheetml/2006/main" count="281" uniqueCount="110">
  <si>
    <t>FEP8Qry3</t>
  </si>
  <si>
    <t>Information</t>
  </si>
  <si>
    <t xml:space="preserve"> </t>
  </si>
  <si>
    <t>Filter</t>
  </si>
  <si>
    <t>Reinsurance</t>
  </si>
  <si>
    <t>Key figures</t>
  </si>
  <si>
    <t>Consolidated balance sheet</t>
  </si>
  <si>
    <t>€m</t>
  </si>
  <si>
    <t>Change 
(€m)</t>
  </si>
  <si>
    <t>Change 
(%)</t>
  </si>
  <si>
    <t>A.</t>
  </si>
  <si>
    <t>Intangible assets</t>
  </si>
  <si>
    <t>I.</t>
  </si>
  <si>
    <t>Goodwill</t>
  </si>
  <si>
    <t>II.</t>
  </si>
  <si>
    <t>Other intangible assets</t>
  </si>
  <si>
    <t>Subtotal</t>
  </si>
  <si>
    <t>B.</t>
  </si>
  <si>
    <t>Investments</t>
  </si>
  <si>
    <t>Land and buildings, including buildings on third-party land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</si>
  <si>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</si>
  <si>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</si>
  <si>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</si>
  <si>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</si>
  <si>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</si>
  <si>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</si>
  <si>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1.</t>
  </si>
  <si>
    <t>Available for sale</t>
  </si>
  <si>
    <t>2.</t>
  </si>
  <si>
    <t>At fair value</t>
  </si>
  <si>
    <t>V.</t>
  </si>
  <si>
    <t>Deposits retained on assumed reinsurance</t>
  </si>
  <si>
    <t>VI.</t>
  </si>
  <si>
    <t>Other investments</t>
  </si>
  <si>
    <t>C.</t>
  </si>
  <si>
    <t>Insurance-related investments</t>
  </si>
  <si>
    <t>D.</t>
  </si>
  <si>
    <t>Ceded share of underwriting provisions</t>
  </si>
  <si>
    <t>E.</t>
  </si>
  <si>
    <t>Receivables</t>
  </si>
  <si>
    <t>Current tax assets</t>
  </si>
  <si>
    <t>Other receivables</t>
  </si>
  <si>
    <t>F.</t>
  </si>
  <si>
    <t>Cash with banks, cheques and cash in hand</t>
  </si>
  <si>
    <t>G.</t>
  </si>
  <si>
    <t>Deferred acquisition costs</t>
  </si>
  <si>
    <t>- Gross</t>
  </si>
  <si>
    <t>- Ceded</t>
  </si>
  <si>
    <t>- Net</t>
  </si>
  <si>
    <t>H.</t>
  </si>
  <si>
    <t>Deferred tax assets</t>
  </si>
  <si>
    <t>Other assets</t>
  </si>
  <si>
    <t>J.</t>
  </si>
  <si>
    <t>Assets held for sale</t>
  </si>
  <si>
    <t>Total assets</t>
  </si>
  <si>
    <t>ref. Ib</t>
  </si>
  <si>
    <t>Comments</t>
  </si>
  <si>
    <t>Equity</t>
  </si>
  <si>
    <t>Issued capital and capital reserve</t>
  </si>
  <si>
    <t>Revenue reserves</t>
  </si>
  <si>
    <t>Other reserves</t>
  </si>
  <si>
    <t>Consolidated profit attributable to Munich Re shareholders</t>
  </si>
  <si>
    <t>Minority interests</t>
  </si>
  <si>
    <t>Subordinated liabilities</t>
  </si>
  <si>
    <t>Gross underwriting provisions</t>
  </si>
  <si>
    <t>Unearned premiums</t>
  </si>
  <si>
    <t>Provision for future policy benefits</t>
  </si>
  <si>
    <t>Provision for outstanding claims</t>
  </si>
  <si>
    <t>Other underwriting provisions</t>
  </si>
  <si>
    <t>Gross technical provisions for unit-linked life insurance</t>
  </si>
  <si>
    <t>Other accrued liabilities</t>
  </si>
  <si>
    <t>Liabilities</t>
  </si>
  <si>
    <t>Notes and debentures</t>
  </si>
  <si>
    <t>Deposits retained on ceded business</t>
  </si>
  <si>
    <t>Current tax liabilities</t>
  </si>
  <si>
    <t>Other liabilities</t>
  </si>
  <si>
    <t>Deferred tax liabilities</t>
  </si>
  <si>
    <t>Total equity and liabilities</t>
  </si>
  <si>
    <t>vt RST netto</t>
  </si>
  <si>
    <t>ref. Xb</t>
  </si>
  <si>
    <t>Equity and Liabilities</t>
  </si>
  <si>
    <t>ERGO</t>
  </si>
  <si>
    <t>Total</t>
  </si>
  <si>
    <t>Kontrolle</t>
  </si>
  <si>
    <t>Property-
casualty</t>
  </si>
  <si>
    <t>Life and Health Germany</t>
  </si>
  <si>
    <t>Property-casualty Germany</t>
  </si>
  <si>
    <t>International</t>
  </si>
  <si>
    <t>Legal</t>
  </si>
  <si>
    <t>Summe Segmente</t>
  </si>
  <si>
    <t>Held to maturity</t>
  </si>
  <si>
    <t xml:space="preserve">VI. </t>
  </si>
  <si>
    <t>Other segment assets</t>
  </si>
  <si>
    <t>Total segment assets</t>
  </si>
  <si>
    <t>Segment balance sheet (Liabilities)</t>
  </si>
  <si>
    <t>Provision for future 
policy benefits</t>
  </si>
  <si>
    <t>Provision for outstanding 
claims</t>
  </si>
  <si>
    <t>Other underwriting 
provisions</t>
  </si>
  <si>
    <t>Liabilities held for sale</t>
  </si>
  <si>
    <t>Other segment liabilities</t>
  </si>
  <si>
    <t>Total segment liabilities</t>
  </si>
  <si>
    <t>Life and Health</t>
  </si>
  <si>
    <t>31.12.2017</t>
  </si>
  <si>
    <t>31.03.2018 vs. 31.12.2017</t>
  </si>
  <si>
    <t>30.06.2018</t>
  </si>
  <si>
    <t>30.06.2018 vs. 31.12.2017</t>
  </si>
  <si>
    <r>
      <t>Segment balance sheet (Assets)</t>
    </r>
    <r>
      <rPr>
        <vertAlign val="superscript"/>
        <sz val="22"/>
        <rFont val="Arial"/>
        <family val="2"/>
      </rPr>
      <t>1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</si>
  <si>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Previous year’s figures adjusted due to revised segmental allocation of PVFP</t>
    </r>
  </si>
  <si>
    <t>–</t>
  </si>
  <si>
    <t>Segment balance sheet (Assets)1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</si>
</sst>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000"/>
    <numFmt numFmtId="174" formatCode="0.0"/>
    <numFmt numFmtId="182" formatCode="_-* #,##0.00\ [$€-1]_-;\-* #,##0.00\ [$€-1]_-;_-* &quot;-&quot;??\ [$€-1]_-"/>
  </numFmts>
  <fonts count="104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22"/>
      <name val="Arial"/>
      <family val="2"/>
    </font>
    <font>
      <sz val="22"/>
      <color theme="0" tint="-0.24997711111789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11"/>
      <color theme="1"/>
      <name val="Arial"/>
      <family val="2"/>
    </font>
    <font>
      <u/>
      <sz val="24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22"/>
      <color rgb="FFFF0000"/>
      <name val="Arial"/>
      <family val="2"/>
    </font>
    <font>
      <sz val="14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2"/>
      <color theme="0" tint="-0.49998474074526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8"/>
      <color rgb="FFDBE5F1"/>
      <name val="Verdana"/>
      <family val="2"/>
    </font>
    <font>
      <i/>
      <sz val="10"/>
      <color rgb="FF7F7F7F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1"/>
      <color indexed="14"/>
      <name val="Calibri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22"/>
      <name val="Arial"/>
      <family val="2"/>
    </font>
  </fonts>
  <fills count="12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34909C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medium">
        <color rgb="FF34909C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34909C"/>
      </bottom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319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51" fillId="45" borderId="39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6" borderId="39" applyNumberFormat="0" applyAlignment="0" applyProtection="0"/>
    <xf numFmtId="0" fontId="52" fillId="16" borderId="0" applyNumberFormat="0" applyBorder="0" applyAlignment="0" applyProtection="0"/>
    <xf numFmtId="0" fontId="10" fillId="45" borderId="1" applyNumberFormat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13" fillId="25" borderId="13" applyNumberFormat="0" applyAlignment="0" applyProtection="0">
      <alignment horizontal="left" vertical="center" indent="1"/>
    </xf>
    <xf numFmtId="164" fontId="14" fillId="0" borderId="14" applyNumberFormat="0" applyProtection="0">
      <alignment horizontal="right" vertical="center"/>
    </xf>
    <xf numFmtId="164" fontId="13" fillId="0" borderId="15" applyNumberFormat="0" applyProtection="0">
      <alignment horizontal="right" vertical="center"/>
    </xf>
    <xf numFmtId="0" fontId="15" fillId="26" borderId="15" applyNumberFormat="0" applyAlignment="0" applyProtection="0">
      <alignment horizontal="left" vertical="center" indent="1"/>
    </xf>
    <xf numFmtId="0" fontId="15" fillId="27" borderId="15" applyNumberFormat="0" applyAlignment="0" applyProtection="0">
      <alignment horizontal="left" vertical="center" indent="1"/>
    </xf>
    <xf numFmtId="164" fontId="14" fillId="28" borderId="14" applyNumberFormat="0" applyBorder="0" applyProtection="0">
      <alignment horizontal="right" vertical="center"/>
    </xf>
    <xf numFmtId="0" fontId="15" fillId="26" borderId="15" applyNumberFormat="0" applyAlignment="0" applyProtection="0">
      <alignment horizontal="left" vertical="center" indent="1"/>
    </xf>
    <xf numFmtId="164" fontId="13" fillId="27" borderId="15" applyNumberFormat="0" applyProtection="0">
      <alignment horizontal="right" vertical="center"/>
    </xf>
    <xf numFmtId="164" fontId="13" fillId="28" borderId="15" applyNumberFormat="0" applyBorder="0" applyProtection="0">
      <alignment horizontal="right" vertical="center"/>
    </xf>
    <xf numFmtId="164" fontId="16" fillId="29" borderId="16" applyNumberFormat="0" applyBorder="0" applyAlignment="0" applyProtection="0">
      <alignment horizontal="right" vertical="center" indent="1"/>
    </xf>
    <xf numFmtId="164" fontId="17" fillId="30" borderId="16" applyNumberFormat="0" applyBorder="0" applyAlignment="0" applyProtection="0">
      <alignment horizontal="right" vertical="center" indent="1"/>
    </xf>
    <xf numFmtId="164" fontId="17" fillId="31" borderId="16" applyNumberFormat="0" applyBorder="0" applyAlignment="0" applyProtection="0">
      <alignment horizontal="right" vertical="center" indent="1"/>
    </xf>
    <xf numFmtId="164" fontId="18" fillId="32" borderId="16" applyNumberFormat="0" applyBorder="0" applyAlignment="0" applyProtection="0">
      <alignment horizontal="right" vertical="center" indent="1"/>
    </xf>
    <xf numFmtId="164" fontId="18" fillId="33" borderId="16" applyNumberFormat="0" applyBorder="0" applyAlignment="0" applyProtection="0">
      <alignment horizontal="right" vertical="center" indent="1"/>
    </xf>
    <xf numFmtId="164" fontId="18" fillId="34" borderId="16" applyNumberFormat="0" applyBorder="0" applyAlignment="0" applyProtection="0">
      <alignment horizontal="right" vertical="center" indent="1"/>
    </xf>
    <xf numFmtId="164" fontId="19" fillId="35" borderId="16" applyNumberFormat="0" applyBorder="0" applyAlignment="0" applyProtection="0">
      <alignment horizontal="right" vertical="center" indent="1"/>
    </xf>
    <xf numFmtId="164" fontId="19" fillId="36" borderId="16" applyNumberFormat="0" applyBorder="0" applyAlignment="0" applyProtection="0">
      <alignment horizontal="right" vertical="center" indent="1"/>
    </xf>
    <xf numFmtId="164" fontId="19" fillId="37" borderId="16" applyNumberFormat="0" applyBorder="0" applyAlignment="0" applyProtection="0">
      <alignment horizontal="right" vertical="center" indent="1"/>
    </xf>
    <xf numFmtId="0" fontId="20" fillId="0" borderId="13" applyNumberFormat="0" applyFont="0" applyFill="0" applyAlignment="0" applyProtection="0"/>
    <xf numFmtId="164" fontId="14" fillId="38" borderId="13" applyNumberFormat="0" applyAlignment="0" applyProtection="0">
      <alignment horizontal="left" vertical="center" indent="1"/>
    </xf>
    <xf numFmtId="0" fontId="13" fillId="25" borderId="15" applyNumberFormat="0" applyAlignment="0" applyProtection="0">
      <alignment horizontal="left" vertical="center" indent="1"/>
    </xf>
    <xf numFmtId="0" fontId="15" fillId="39" borderId="13" applyNumberFormat="0" applyAlignment="0" applyProtection="0">
      <alignment horizontal="left" vertical="center" indent="1"/>
    </xf>
    <xf numFmtId="0" fontId="15" fillId="40" borderId="13" applyNumberFormat="0" applyAlignment="0" applyProtection="0">
      <alignment horizontal="left" vertical="center" indent="1"/>
    </xf>
    <xf numFmtId="0" fontId="15" fillId="41" borderId="13" applyNumberFormat="0" applyAlignment="0" applyProtection="0">
      <alignment horizontal="left" vertical="center" indent="1"/>
    </xf>
    <xf numFmtId="0" fontId="15" fillId="28" borderId="13" applyNumberFormat="0" applyAlignment="0" applyProtection="0">
      <alignment horizontal="left" vertical="center" indent="1"/>
    </xf>
    <xf numFmtId="0" fontId="15" fillId="27" borderId="15" applyNumberFormat="0" applyAlignment="0" applyProtection="0">
      <alignment horizontal="left" vertical="center" indent="1"/>
    </xf>
    <xf numFmtId="0" fontId="21" fillId="0" borderId="17" applyNumberFormat="0" applyFill="0" applyBorder="0" applyAlignment="0" applyProtection="0"/>
    <xf numFmtId="0" fontId="22" fillId="0" borderId="17" applyBorder="0" applyAlignment="0" applyProtection="0"/>
    <xf numFmtId="0" fontId="21" fillId="26" borderId="15" applyNumberFormat="0" applyAlignment="0" applyProtection="0">
      <alignment horizontal="left" vertical="center" indent="1"/>
    </xf>
    <xf numFmtId="0" fontId="21" fillId="26" borderId="15" applyNumberFormat="0" applyAlignment="0" applyProtection="0">
      <alignment horizontal="left" vertical="center" indent="1"/>
    </xf>
    <xf numFmtId="0" fontId="21" fillId="27" borderId="15" applyNumberFormat="0" applyAlignment="0" applyProtection="0">
      <alignment horizontal="left" vertical="center" indent="1"/>
    </xf>
    <xf numFmtId="164" fontId="23" fillId="27" borderId="15" applyNumberFormat="0" applyProtection="0">
      <alignment horizontal="right" vertical="center"/>
    </xf>
    <xf numFmtId="164" fontId="24" fillId="28" borderId="14" applyNumberFormat="0" applyBorder="0" applyProtection="0">
      <alignment horizontal="right" vertical="center"/>
    </xf>
    <xf numFmtId="164" fontId="23" fillId="28" borderId="15" applyNumberFormat="0" applyBorder="0" applyProtection="0">
      <alignment horizontal="right" vertical="center"/>
    </xf>
    <xf numFmtId="0" fontId="2" fillId="2" borderId="0"/>
    <xf numFmtId="0" fontId="25" fillId="0" borderId="0"/>
    <xf numFmtId="0" fontId="37" fillId="0" borderId="0"/>
    <xf numFmtId="4" fontId="54" fillId="46" borderId="40" applyNumberFormat="0" applyProtection="0">
      <alignment vertical="center"/>
    </xf>
    <xf numFmtId="4" fontId="55" fillId="46" borderId="40" applyNumberFormat="0" applyProtection="0">
      <alignment vertical="center"/>
    </xf>
    <xf numFmtId="4" fontId="54" fillId="46" borderId="40" applyNumberFormat="0" applyProtection="0">
      <alignment horizontal="left" vertical="center" indent="1"/>
    </xf>
    <xf numFmtId="0" fontId="54" fillId="46" borderId="40" applyNumberFormat="0" applyProtection="0">
      <alignment horizontal="left" vertical="top" indent="1"/>
    </xf>
    <xf numFmtId="4" fontId="54" fillId="47" borderId="0" applyNumberFormat="0" applyProtection="0">
      <alignment horizontal="left" vertical="center" indent="1"/>
    </xf>
    <xf numFmtId="4" fontId="56" fillId="48" borderId="40" applyNumberFormat="0" applyProtection="0">
      <alignment horizontal="right" vertical="center"/>
    </xf>
    <xf numFmtId="4" fontId="56" fillId="49" borderId="40" applyNumberFormat="0" applyProtection="0">
      <alignment horizontal="right" vertical="center"/>
    </xf>
    <xf numFmtId="4" fontId="56" fillId="50" borderId="40" applyNumberFormat="0" applyProtection="0">
      <alignment horizontal="right" vertical="center"/>
    </xf>
    <xf numFmtId="4" fontId="56" fillId="51" borderId="40" applyNumberFormat="0" applyProtection="0">
      <alignment horizontal="right" vertical="center"/>
    </xf>
    <xf numFmtId="4" fontId="56" fillId="52" borderId="40" applyNumberFormat="0" applyProtection="0">
      <alignment horizontal="right" vertical="center"/>
    </xf>
    <xf numFmtId="4" fontId="56" fillId="53" borderId="40" applyNumberFormat="0" applyProtection="0">
      <alignment horizontal="right" vertical="center"/>
    </xf>
    <xf numFmtId="4" fontId="56" fillId="54" borderId="40" applyNumberFormat="0" applyProtection="0">
      <alignment horizontal="right" vertical="center"/>
    </xf>
    <xf numFmtId="4" fontId="56" fillId="55" borderId="40" applyNumberFormat="0" applyProtection="0">
      <alignment horizontal="right" vertical="center"/>
    </xf>
    <xf numFmtId="4" fontId="56" fillId="56" borderId="40" applyNumberFormat="0" applyProtection="0">
      <alignment horizontal="right" vertical="center"/>
    </xf>
    <xf numFmtId="4" fontId="54" fillId="57" borderId="41" applyNumberFormat="0" applyProtection="0">
      <alignment horizontal="left" vertical="center" indent="1"/>
    </xf>
    <xf numFmtId="4" fontId="56" fillId="58" borderId="0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4" fontId="56" fillId="47" borderId="40" applyNumberFormat="0" applyProtection="0">
      <alignment horizontal="right" vertical="center"/>
    </xf>
    <xf numFmtId="4" fontId="58" fillId="58" borderId="0" applyNumberFormat="0" applyProtection="0">
      <alignment horizontal="left" vertical="center" indent="1"/>
    </xf>
    <xf numFmtId="4" fontId="58" fillId="47" borderId="0" applyNumberFormat="0" applyProtection="0">
      <alignment horizontal="left" vertical="center" indent="1"/>
    </xf>
    <xf numFmtId="0" fontId="53" fillId="59" borderId="40" applyNumberFormat="0" applyProtection="0">
      <alignment horizontal="left" vertical="center" indent="1"/>
    </xf>
    <xf numFmtId="0" fontId="53" fillId="59" borderId="40" applyNumberFormat="0" applyProtection="0">
      <alignment horizontal="left" vertical="top" indent="1"/>
    </xf>
    <xf numFmtId="0" fontId="53" fillId="47" borderId="40" applyNumberFormat="0" applyProtection="0">
      <alignment horizontal="left" vertical="center" indent="1"/>
    </xf>
    <xf numFmtId="0" fontId="53" fillId="47" borderId="40" applyNumberFormat="0" applyProtection="0">
      <alignment horizontal="left" vertical="top" indent="1"/>
    </xf>
    <xf numFmtId="0" fontId="53" fillId="60" borderId="40" applyNumberFormat="0" applyProtection="0">
      <alignment horizontal="left" vertical="center" indent="1"/>
    </xf>
    <xf numFmtId="0" fontId="53" fillId="60" borderId="40" applyNumberFormat="0" applyProtection="0">
      <alignment horizontal="left" vertical="top" indent="1"/>
    </xf>
    <xf numFmtId="0" fontId="53" fillId="58" borderId="40" applyNumberFormat="0" applyProtection="0">
      <alignment horizontal="left" vertical="center" indent="1"/>
    </xf>
    <xf numFmtId="0" fontId="53" fillId="58" borderId="40" applyNumberFormat="0" applyProtection="0">
      <alignment horizontal="left" vertical="top" indent="1"/>
    </xf>
    <xf numFmtId="0" fontId="53" fillId="61" borderId="42" applyNumberFormat="0">
      <protection locked="0"/>
    </xf>
    <xf numFmtId="4" fontId="56" fillId="62" borderId="40" applyNumberFormat="0" applyProtection="0">
      <alignment vertical="center"/>
    </xf>
    <xf numFmtId="4" fontId="59" fillId="62" borderId="40" applyNumberFormat="0" applyProtection="0">
      <alignment vertical="center"/>
    </xf>
    <xf numFmtId="4" fontId="56" fillId="62" borderId="40" applyNumberFormat="0" applyProtection="0">
      <alignment horizontal="left" vertical="center" indent="1"/>
    </xf>
    <xf numFmtId="0" fontId="56" fillId="62" borderId="40" applyNumberFormat="0" applyProtection="0">
      <alignment horizontal="left" vertical="top" indent="1"/>
    </xf>
    <xf numFmtId="4" fontId="56" fillId="58" borderId="40" applyNumberFormat="0" applyProtection="0">
      <alignment horizontal="right" vertical="center"/>
    </xf>
    <xf numFmtId="4" fontId="59" fillId="58" borderId="40" applyNumberFormat="0" applyProtection="0">
      <alignment horizontal="right" vertical="center"/>
    </xf>
    <xf numFmtId="4" fontId="56" fillId="47" borderId="40" applyNumberFormat="0" applyProtection="0">
      <alignment horizontal="left" vertical="center" indent="1"/>
    </xf>
    <xf numFmtId="0" fontId="56" fillId="47" borderId="40" applyNumberFormat="0" applyProtection="0">
      <alignment horizontal="left" vertical="top" indent="1"/>
    </xf>
    <xf numFmtId="4" fontId="60" fillId="63" borderId="0" applyNumberFormat="0" applyProtection="0">
      <alignment horizontal="left" vertical="center" indent="1"/>
    </xf>
    <xf numFmtId="4" fontId="61" fillId="58" borderId="40" applyNumberFormat="0" applyProtection="0">
      <alignment horizontal="right" vertical="center"/>
    </xf>
    <xf numFmtId="0" fontId="66" fillId="0" borderId="0"/>
    <xf numFmtId="0" fontId="66" fillId="64" borderId="0" applyNumberFormat="0" applyBorder="0" applyAlignment="0" applyProtection="0"/>
    <xf numFmtId="0" fontId="66" fillId="67" borderId="0" applyNumberFormat="0" applyBorder="0" applyAlignment="0" applyProtection="0"/>
    <xf numFmtId="0" fontId="66" fillId="70" borderId="0" applyNumberFormat="0" applyBorder="0" applyAlignment="0" applyProtection="0"/>
    <xf numFmtId="0" fontId="66" fillId="73" borderId="0" applyNumberFormat="0" applyBorder="0" applyAlignment="0" applyProtection="0"/>
    <xf numFmtId="0" fontId="66" fillId="76" borderId="0" applyNumberFormat="0" applyBorder="0" applyAlignment="0" applyProtection="0"/>
    <xf numFmtId="0" fontId="66" fillId="79" borderId="0" applyNumberFormat="0" applyBorder="0" applyAlignment="0" applyProtection="0"/>
    <xf numFmtId="0" fontId="66" fillId="65" borderId="0" applyNumberFormat="0" applyBorder="0" applyAlignment="0" applyProtection="0"/>
    <xf numFmtId="0" fontId="66" fillId="68" borderId="0" applyNumberFormat="0" applyBorder="0" applyAlignment="0" applyProtection="0"/>
    <xf numFmtId="0" fontId="66" fillId="71" borderId="0" applyNumberFormat="0" applyBorder="0" applyAlignment="0" applyProtection="0"/>
    <xf numFmtId="0" fontId="66" fillId="74" borderId="0" applyNumberFormat="0" applyBorder="0" applyAlignment="0" applyProtection="0"/>
    <xf numFmtId="0" fontId="66" fillId="77" borderId="0" applyNumberFormat="0" applyBorder="0" applyAlignment="0" applyProtection="0"/>
    <xf numFmtId="0" fontId="66" fillId="80" borderId="0" applyNumberFormat="0" applyBorder="0" applyAlignment="0" applyProtection="0"/>
    <xf numFmtId="0" fontId="67" fillId="66" borderId="0" applyNumberFormat="0" applyBorder="0" applyAlignment="0" applyProtection="0"/>
    <xf numFmtId="0" fontId="67" fillId="69" borderId="0" applyNumberFormat="0" applyBorder="0" applyAlignment="0" applyProtection="0"/>
    <xf numFmtId="0" fontId="67" fillId="72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81" borderId="0" applyNumberFormat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4" fontId="14" fillId="38" borderId="13" applyNumberFormat="0" applyAlignment="0" applyProtection="0">
      <alignment horizontal="left" vertical="center" indent="1"/>
    </xf>
    <xf numFmtId="164" fontId="83" fillId="38" borderId="0" applyNumberFormat="0" applyAlignment="0" applyProtection="0">
      <alignment horizontal="left" vertical="center" indent="1"/>
    </xf>
    <xf numFmtId="0" fontId="20" fillId="0" borderId="49" applyNumberFormat="0" applyFont="0" applyFill="0" applyAlignment="0" applyProtection="0"/>
    <xf numFmtId="164" fontId="14" fillId="0" borderId="14" applyNumberFormat="0" applyFill="0" applyBorder="0" applyAlignment="0" applyProtection="0">
      <alignment horizontal="right" vertical="center"/>
    </xf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9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71" borderId="0" applyNumberFormat="0" applyBorder="0" applyAlignment="0" applyProtection="0"/>
    <xf numFmtId="0" fontId="1" fillId="74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64" fillId="66" borderId="0" applyNumberFormat="0" applyBorder="0" applyAlignment="0" applyProtection="0"/>
    <xf numFmtId="0" fontId="64" fillId="69" borderId="0" applyNumberFormat="0" applyBorder="0" applyAlignment="0" applyProtection="0"/>
    <xf numFmtId="0" fontId="64" fillId="72" borderId="0" applyNumberFormat="0" applyBorder="0" applyAlignment="0" applyProtection="0"/>
    <xf numFmtId="0" fontId="64" fillId="75" borderId="0" applyNumberFormat="0" applyBorder="0" applyAlignment="0" applyProtection="0"/>
    <xf numFmtId="0" fontId="64" fillId="78" borderId="0" applyNumberFormat="0" applyBorder="0" applyAlignment="0" applyProtection="0"/>
    <xf numFmtId="0" fontId="64" fillId="81" borderId="0" applyNumberFormat="0" applyBorder="0" applyAlignment="0" applyProtection="0"/>
    <xf numFmtId="0" fontId="6" fillId="92" borderId="0" applyNumberFormat="0" applyBorder="0" applyAlignment="0" applyProtection="0"/>
    <xf numFmtId="0" fontId="6" fillId="93" borderId="0" applyNumberFormat="0" applyBorder="0" applyAlignment="0" applyProtection="0"/>
    <xf numFmtId="0" fontId="6" fillId="94" borderId="0" applyNumberFormat="0" applyBorder="0" applyAlignment="0" applyProtection="0"/>
    <xf numFmtId="0" fontId="6" fillId="95" borderId="0" applyNumberFormat="0" applyBorder="0" applyAlignment="0" applyProtection="0"/>
    <xf numFmtId="0" fontId="6" fillId="5" borderId="0" applyNumberFormat="0" applyBorder="0" applyAlignment="0" applyProtection="0"/>
    <xf numFmtId="0" fontId="6" fillId="96" borderId="0" applyNumberFormat="0" applyBorder="0" applyAlignment="0" applyProtection="0"/>
    <xf numFmtId="0" fontId="67" fillId="82" borderId="0" applyNumberFormat="0" applyBorder="0" applyAlignment="0" applyProtection="0"/>
    <xf numFmtId="0" fontId="67" fillId="83" borderId="0" applyNumberFormat="0" applyBorder="0" applyAlignment="0" applyProtection="0"/>
    <xf numFmtId="0" fontId="67" fillId="84" borderId="0" applyNumberFormat="0" applyBorder="0" applyAlignment="0" applyProtection="0"/>
    <xf numFmtId="0" fontId="67" fillId="85" borderId="0" applyNumberFormat="0" applyBorder="0" applyAlignment="0" applyProtection="0"/>
    <xf numFmtId="0" fontId="67" fillId="86" borderId="0" applyNumberFormat="0" applyBorder="0" applyAlignment="0" applyProtection="0"/>
    <xf numFmtId="0" fontId="67" fillId="87" borderId="0" applyNumberFormat="0" applyBorder="0" applyAlignment="0" applyProtection="0"/>
    <xf numFmtId="0" fontId="85" fillId="15" borderId="0" applyNumberFormat="0" applyBorder="0" applyAlignment="0" applyProtection="0"/>
    <xf numFmtId="0" fontId="86" fillId="97" borderId="50" applyNumberFormat="0" applyAlignment="0" applyProtection="0"/>
    <xf numFmtId="0" fontId="87" fillId="95" borderId="51" applyNumberFormat="0" applyAlignment="0" applyProtection="0"/>
    <xf numFmtId="182" fontId="2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9" fillId="88" borderId="0" applyNumberFormat="0" applyBorder="0" applyAlignment="0" applyProtection="0"/>
    <xf numFmtId="0" fontId="88" fillId="0" borderId="52" applyNumberFormat="0" applyFill="0" applyAlignment="0" applyProtection="0"/>
    <xf numFmtId="0" fontId="89" fillId="0" borderId="53" applyNumberFormat="0" applyFill="0" applyAlignment="0" applyProtection="0"/>
    <xf numFmtId="0" fontId="90" fillId="0" borderId="54" applyNumberFormat="0" applyFill="0" applyAlignment="0" applyProtection="0"/>
    <xf numFmtId="0" fontId="90" fillId="0" borderId="0" applyNumberFormat="0" applyFill="0" applyBorder="0" applyAlignment="0" applyProtection="0"/>
    <xf numFmtId="0" fontId="9" fillId="16" borderId="50" applyNumberFormat="0" applyAlignment="0" applyProtection="0"/>
    <xf numFmtId="0" fontId="91" fillId="0" borderId="55" applyNumberFormat="0" applyFill="0" applyAlignment="0" applyProtection="0"/>
    <xf numFmtId="0" fontId="2" fillId="2" borderId="0"/>
    <xf numFmtId="0" fontId="2" fillId="15" borderId="50" applyNumberFormat="0" applyFont="0" applyAlignment="0" applyProtection="0"/>
    <xf numFmtId="0" fontId="66" fillId="89" borderId="43" applyNumberFormat="0" applyFont="0" applyAlignment="0" applyProtection="0"/>
    <xf numFmtId="0" fontId="10" fillId="97" borderId="1" applyNumberFormat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54" fillId="0" borderId="40" applyNumberFormat="0" applyProtection="0">
      <alignment vertical="center"/>
    </xf>
    <xf numFmtId="4" fontId="2" fillId="46" borderId="50" applyNumberFormat="0" applyProtection="0">
      <alignment vertical="center"/>
    </xf>
    <xf numFmtId="4" fontId="54" fillId="0" borderId="40" applyNumberFormat="0" applyProtection="0">
      <alignment vertical="center"/>
    </xf>
    <xf numFmtId="4" fontId="59" fillId="98" borderId="1" applyNumberFormat="0" applyProtection="0">
      <alignment vertical="center"/>
    </xf>
    <xf numFmtId="4" fontId="92" fillId="98" borderId="50" applyNumberFormat="0" applyProtection="0">
      <alignment vertical="center"/>
    </xf>
    <xf numFmtId="4" fontId="54" fillId="0" borderId="40" applyNumberFormat="0" applyProtection="0">
      <alignment horizontal="left" vertical="center" indent="1"/>
    </xf>
    <xf numFmtId="4" fontId="2" fillId="98" borderId="50" applyNumberFormat="0" applyProtection="0">
      <alignment horizontal="left" vertical="center" indent="1"/>
    </xf>
    <xf numFmtId="4" fontId="56" fillId="98" borderId="1" applyNumberFormat="0" applyProtection="0">
      <alignment horizontal="left" vertical="center"/>
    </xf>
    <xf numFmtId="0" fontId="54" fillId="98" borderId="40" applyNumberFormat="0" applyProtection="0">
      <alignment horizontal="left" vertical="top" indent="1"/>
    </xf>
    <xf numFmtId="0" fontId="93" fillId="46" borderId="40" applyNumberFormat="0" applyProtection="0">
      <alignment horizontal="left" vertical="top" indent="1"/>
    </xf>
    <xf numFmtId="4" fontId="56" fillId="98" borderId="1" applyNumberFormat="0" applyProtection="0">
      <alignment horizontal="left" vertical="center"/>
    </xf>
    <xf numFmtId="4" fontId="54" fillId="0" borderId="0" applyNumberFormat="0" applyProtection="0">
      <alignment horizontal="left" vertical="center" indent="1"/>
    </xf>
    <xf numFmtId="4" fontId="2" fillId="100" borderId="50" applyNumberFormat="0" applyProtection="0">
      <alignment horizontal="left" vertical="center" indent="1"/>
    </xf>
    <xf numFmtId="0" fontId="25" fillId="99" borderId="1" applyNumberFormat="0" applyProtection="0">
      <alignment horizontal="left" vertical="center" indent="1"/>
    </xf>
    <xf numFmtId="4" fontId="56" fillId="101" borderId="1" applyNumberFormat="0" applyProtection="0">
      <alignment horizontal="right" vertical="center"/>
    </xf>
    <xf numFmtId="4" fontId="2" fillId="48" borderId="50" applyNumberFormat="0" applyProtection="0">
      <alignment horizontal="right" vertical="center"/>
    </xf>
    <xf numFmtId="4" fontId="56" fillId="102" borderId="1" applyNumberFormat="0" applyProtection="0">
      <alignment horizontal="right" vertical="center"/>
    </xf>
    <xf numFmtId="4" fontId="2" fillId="103" borderId="50" applyNumberFormat="0" applyProtection="0">
      <alignment horizontal="right" vertical="center"/>
    </xf>
    <xf numFmtId="4" fontId="56" fillId="104" borderId="1" applyNumberFormat="0" applyProtection="0">
      <alignment horizontal="right" vertical="center"/>
    </xf>
    <xf numFmtId="4" fontId="2" fillId="50" borderId="56" applyNumberFormat="0" applyProtection="0">
      <alignment horizontal="right" vertical="center"/>
    </xf>
    <xf numFmtId="4" fontId="56" fillId="105" borderId="1" applyNumberFormat="0" applyProtection="0">
      <alignment horizontal="right" vertical="center"/>
    </xf>
    <xf numFmtId="4" fontId="2" fillId="51" borderId="50" applyNumberFormat="0" applyProtection="0">
      <alignment horizontal="right" vertical="center"/>
    </xf>
    <xf numFmtId="4" fontId="56" fillId="106" borderId="1" applyNumberFormat="0" applyProtection="0">
      <alignment horizontal="right" vertical="center"/>
    </xf>
    <xf numFmtId="4" fontId="2" fillId="52" borderId="50" applyNumberFormat="0" applyProtection="0">
      <alignment horizontal="right" vertical="center"/>
    </xf>
    <xf numFmtId="4" fontId="56" fillId="107" borderId="1" applyNumberFormat="0" applyProtection="0">
      <alignment horizontal="right" vertical="center"/>
    </xf>
    <xf numFmtId="4" fontId="2" fillId="53" borderId="50" applyNumberFormat="0" applyProtection="0">
      <alignment horizontal="right" vertical="center"/>
    </xf>
    <xf numFmtId="4" fontId="56" fillId="108" borderId="1" applyNumberFormat="0" applyProtection="0">
      <alignment horizontal="right" vertical="center"/>
    </xf>
    <xf numFmtId="4" fontId="2" fillId="54" borderId="50" applyNumberFormat="0" applyProtection="0">
      <alignment horizontal="right" vertical="center"/>
    </xf>
    <xf numFmtId="4" fontId="56" fillId="109" borderId="1" applyNumberFormat="0" applyProtection="0">
      <alignment horizontal="right" vertical="center"/>
    </xf>
    <xf numFmtId="4" fontId="2" fillId="55" borderId="50" applyNumberFormat="0" applyProtection="0">
      <alignment horizontal="right" vertical="center"/>
    </xf>
    <xf numFmtId="4" fontId="56" fillId="110" borderId="1" applyNumberFormat="0" applyProtection="0">
      <alignment horizontal="right" vertical="center"/>
    </xf>
    <xf numFmtId="4" fontId="2" fillId="56" borderId="50" applyNumberFormat="0" applyProtection="0">
      <alignment horizontal="right" vertical="center"/>
    </xf>
    <xf numFmtId="4" fontId="54" fillId="0" borderId="0" applyNumberFormat="0" applyProtection="0">
      <alignment horizontal="left" vertical="center" indent="1"/>
    </xf>
    <xf numFmtId="4" fontId="2" fillId="57" borderId="56" applyNumberFormat="0" applyProtection="0">
      <alignment horizontal="left" vertical="center" indent="1"/>
    </xf>
    <xf numFmtId="4" fontId="54" fillId="111" borderId="1" applyNumberFormat="0" applyProtection="0">
      <alignment horizontal="left" vertical="center"/>
    </xf>
    <xf numFmtId="4" fontId="56" fillId="0" borderId="0" applyNumberFormat="0" applyProtection="0">
      <alignment horizontal="left" vertical="center" indent="1"/>
    </xf>
    <xf numFmtId="4" fontId="25" fillId="59" borderId="56" applyNumberFormat="0" applyProtection="0">
      <alignment horizontal="left" vertical="center" indent="1"/>
    </xf>
    <xf numFmtId="4" fontId="56" fillId="112" borderId="57" applyNumberFormat="0" applyProtection="0">
      <alignment horizontal="left" vertical="center"/>
    </xf>
    <xf numFmtId="4" fontId="57" fillId="113" borderId="0" applyNumberFormat="0" applyProtection="0">
      <alignment horizontal="left" vertical="center" indent="1"/>
    </xf>
    <xf numFmtId="4" fontId="25" fillId="59" borderId="56" applyNumberFormat="0" applyProtection="0">
      <alignment horizontal="left" vertical="center" indent="1"/>
    </xf>
    <xf numFmtId="4" fontId="56" fillId="0" borderId="40" applyNumberFormat="0" applyProtection="0">
      <alignment horizontal="right" vertical="center"/>
    </xf>
    <xf numFmtId="4" fontId="2" fillId="47" borderId="50" applyNumberFormat="0" applyProtection="0">
      <alignment horizontal="right" vertical="center"/>
    </xf>
    <xf numFmtId="0" fontId="25" fillId="99" borderId="1" applyNumberFormat="0" applyProtection="0">
      <alignment horizontal="left" vertical="center" indent="1"/>
    </xf>
    <xf numFmtId="4" fontId="56" fillId="112" borderId="1" applyNumberFormat="0" applyProtection="0">
      <alignment horizontal="left" vertical="center" indent="1"/>
    </xf>
    <xf numFmtId="4" fontId="2" fillId="58" borderId="56" applyNumberFormat="0" applyProtection="0">
      <alignment horizontal="left" vertical="center" indent="1"/>
    </xf>
    <xf numFmtId="4" fontId="56" fillId="114" borderId="1" applyNumberFormat="0" applyProtection="0">
      <alignment horizontal="left" vertical="center" indent="1"/>
    </xf>
    <xf numFmtId="4" fontId="2" fillId="47" borderId="56" applyNumberFormat="0" applyProtection="0">
      <alignment horizontal="left" vertical="center" indent="1"/>
    </xf>
    <xf numFmtId="0" fontId="25" fillId="114" borderId="1" applyNumberFormat="0" applyProtection="0">
      <alignment horizontal="left" vertical="center" indent="1"/>
    </xf>
    <xf numFmtId="0" fontId="2" fillId="115" borderId="50" applyNumberFormat="0" applyProtection="0">
      <alignment horizontal="left" vertical="center" indent="1"/>
    </xf>
    <xf numFmtId="0" fontId="25" fillId="114" borderId="1" applyNumberFormat="0" applyProtection="0">
      <alignment horizontal="left" vertical="center"/>
    </xf>
    <xf numFmtId="0" fontId="25" fillId="113" borderId="40" applyNumberFormat="0" applyProtection="0">
      <alignment horizontal="left" vertical="top" indent="1"/>
    </xf>
    <xf numFmtId="0" fontId="2" fillId="59" borderId="40" applyNumberFormat="0" applyProtection="0">
      <alignment horizontal="left" vertical="top" indent="1"/>
    </xf>
    <xf numFmtId="0" fontId="25" fillId="114" borderId="1" applyNumberFormat="0" applyProtection="0">
      <alignment horizontal="left" vertical="center" indent="1"/>
    </xf>
    <xf numFmtId="0" fontId="25" fillId="116" borderId="1" applyNumberFormat="0" applyProtection="0">
      <alignment horizontal="left" vertical="center" indent="1"/>
    </xf>
    <xf numFmtId="0" fontId="2" fillId="117" borderId="50" applyNumberFormat="0" applyProtection="0">
      <alignment horizontal="left" vertical="center" indent="1"/>
    </xf>
    <xf numFmtId="0" fontId="25" fillId="116" borderId="1" applyNumberFormat="0" applyProtection="0">
      <alignment horizontal="left" vertical="center"/>
    </xf>
    <xf numFmtId="0" fontId="25" fillId="116" borderId="1" applyNumberFormat="0" applyProtection="0">
      <alignment horizontal="left" vertical="center" indent="1"/>
    </xf>
    <xf numFmtId="0" fontId="2" fillId="47" borderId="40" applyNumberFormat="0" applyProtection="0">
      <alignment horizontal="left" vertical="top" indent="1"/>
    </xf>
    <xf numFmtId="0" fontId="25" fillId="44" borderId="1" applyNumberFormat="0" applyProtection="0">
      <alignment horizontal="left" vertical="center" indent="1"/>
    </xf>
    <xf numFmtId="0" fontId="2" fillId="60" borderId="50" applyNumberFormat="0" applyProtection="0">
      <alignment horizontal="left" vertical="center" indent="1"/>
    </xf>
    <xf numFmtId="0" fontId="25" fillId="44" borderId="1" applyNumberFormat="0" applyProtection="0">
      <alignment horizontal="left" vertical="center"/>
    </xf>
    <xf numFmtId="0" fontId="25" fillId="44" borderId="1" applyNumberFormat="0" applyProtection="0">
      <alignment horizontal="left" vertical="center" indent="1"/>
    </xf>
    <xf numFmtId="0" fontId="2" fillId="60" borderId="40" applyNumberFormat="0" applyProtection="0">
      <alignment horizontal="left" vertical="top" indent="1"/>
    </xf>
    <xf numFmtId="0" fontId="25" fillId="99" borderId="1" applyNumberFormat="0" applyProtection="0">
      <alignment horizontal="left" vertical="center" indent="1"/>
    </xf>
    <xf numFmtId="0" fontId="2" fillId="58" borderId="50" applyNumberFormat="0" applyProtection="0">
      <alignment horizontal="left" vertical="center" indent="1"/>
    </xf>
    <xf numFmtId="0" fontId="25" fillId="99" borderId="1" applyNumberFormat="0" applyProtection="0">
      <alignment horizontal="left" vertical="center"/>
    </xf>
    <xf numFmtId="0" fontId="25" fillId="99" borderId="1" applyNumberFormat="0" applyProtection="0">
      <alignment horizontal="left" vertical="center" indent="1"/>
    </xf>
    <xf numFmtId="0" fontId="2" fillId="58" borderId="40" applyNumberFormat="0" applyProtection="0">
      <alignment horizontal="left" vertical="top" indent="1"/>
    </xf>
    <xf numFmtId="0" fontId="4" fillId="59" borderId="2" applyBorder="0"/>
    <xf numFmtId="4" fontId="56" fillId="118" borderId="1" applyNumberFormat="0" applyProtection="0">
      <alignment vertical="center"/>
    </xf>
    <xf numFmtId="4" fontId="94" fillId="62" borderId="40" applyNumberFormat="0" applyProtection="0">
      <alignment vertical="center"/>
    </xf>
    <xf numFmtId="4" fontId="59" fillId="118" borderId="1" applyNumberFormat="0" applyProtection="0">
      <alignment vertical="center"/>
    </xf>
    <xf numFmtId="4" fontId="92" fillId="118" borderId="42" applyNumberFormat="0" applyProtection="0">
      <alignment vertical="center"/>
    </xf>
    <xf numFmtId="4" fontId="56" fillId="118" borderId="1" applyNumberFormat="0" applyProtection="0">
      <alignment horizontal="left" vertical="center" indent="1"/>
    </xf>
    <xf numFmtId="4" fontId="94" fillId="115" borderId="40" applyNumberFormat="0" applyProtection="0">
      <alignment horizontal="left" vertical="center" indent="1"/>
    </xf>
    <xf numFmtId="0" fontId="56" fillId="118" borderId="40" applyNumberFormat="0" applyProtection="0">
      <alignment horizontal="left" vertical="top" indent="1"/>
    </xf>
    <xf numFmtId="0" fontId="94" fillId="62" borderId="40" applyNumberFormat="0" applyProtection="0">
      <alignment horizontal="left" vertical="top" indent="1"/>
    </xf>
    <xf numFmtId="4" fontId="56" fillId="118" borderId="1" applyNumberFormat="0" applyProtection="0">
      <alignment horizontal="left" vertical="center"/>
    </xf>
    <xf numFmtId="4" fontId="56" fillId="112" borderId="1" applyNumberFormat="0" applyProtection="0">
      <alignment horizontal="right" vertical="center"/>
    </xf>
    <xf numFmtId="4" fontId="2" fillId="0" borderId="50" applyNumberFormat="0" applyProtection="0">
      <alignment horizontal="right" vertical="center"/>
    </xf>
    <xf numFmtId="4" fontId="56" fillId="112" borderId="1" applyNumberFormat="0" applyProtection="0">
      <alignment horizontal="right" vertical="center"/>
    </xf>
    <xf numFmtId="4" fontId="59" fillId="112" borderId="1" applyNumberFormat="0" applyProtection="0">
      <alignment horizontal="right" vertical="center"/>
    </xf>
    <xf numFmtId="4" fontId="92" fillId="21" borderId="50" applyNumberFormat="0" applyProtection="0">
      <alignment horizontal="right" vertical="center"/>
    </xf>
    <xf numFmtId="0" fontId="25" fillId="99" borderId="1" applyNumberFormat="0" applyProtection="0">
      <alignment horizontal="left" vertical="center" indent="1"/>
    </xf>
    <xf numFmtId="4" fontId="2" fillId="100" borderId="50" applyNumberFormat="0" applyProtection="0">
      <alignment horizontal="left" vertical="center" indent="1"/>
    </xf>
    <xf numFmtId="0" fontId="25" fillId="99" borderId="1" applyNumberFormat="0" applyProtection="0">
      <alignment horizontal="left" vertical="center"/>
    </xf>
    <xf numFmtId="0" fontId="56" fillId="0" borderId="40" applyNumberFormat="0" applyProtection="0">
      <alignment horizontal="left" vertical="top" indent="1"/>
    </xf>
    <xf numFmtId="0" fontId="94" fillId="47" borderId="40" applyNumberFormat="0" applyProtection="0">
      <alignment horizontal="left" vertical="top" indent="1"/>
    </xf>
    <xf numFmtId="0" fontId="25" fillId="99" borderId="1" applyNumberFormat="0" applyProtection="0">
      <alignment horizontal="left" vertical="center" indent="1"/>
    </xf>
    <xf numFmtId="0" fontId="95" fillId="0" borderId="0"/>
    <xf numFmtId="4" fontId="96" fillId="63" borderId="56" applyNumberFormat="0" applyProtection="0">
      <alignment horizontal="left" vertical="center" indent="1"/>
    </xf>
    <xf numFmtId="0" fontId="2" fillId="119" borderId="42"/>
    <xf numFmtId="4" fontId="61" fillId="112" borderId="1" applyNumberFormat="0" applyProtection="0">
      <alignment horizontal="right" vertical="center"/>
    </xf>
    <xf numFmtId="4" fontId="97" fillId="61" borderId="50" applyNumberFormat="0" applyProtection="0">
      <alignment horizontal="right" vertical="center"/>
    </xf>
    <xf numFmtId="0" fontId="70" fillId="90" borderId="0" applyNumberFormat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8" fillId="0" borderId="0"/>
    <xf numFmtId="0" fontId="99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99" fillId="0" borderId="0"/>
    <xf numFmtId="0" fontId="1" fillId="0" borderId="0"/>
    <xf numFmtId="0" fontId="66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" fillId="0" borderId="0"/>
    <xf numFmtId="0" fontId="7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2" fillId="0" borderId="44" applyNumberFormat="0" applyFill="0" applyAlignment="0" applyProtection="0"/>
    <xf numFmtId="0" fontId="73" fillId="0" borderId="45" applyNumberFormat="0" applyFill="0" applyAlignment="0" applyProtection="0"/>
    <xf numFmtId="0" fontId="74" fillId="0" borderId="4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47" applyNumberFormat="0" applyFill="0" applyAlignment="0" applyProtection="0"/>
    <xf numFmtId="0" fontId="100" fillId="0" borderId="0" applyNumberFormat="0" applyFill="0" applyBorder="0" applyAlignment="0" applyProtection="0"/>
    <xf numFmtId="0" fontId="76" fillId="91" borderId="48" applyNumberFormat="0" applyAlignment="0" applyProtection="0"/>
  </cellStyleXfs>
  <cellXfs count="236">
    <xf numFmtId="0" fontId="0" fillId="0" borderId="0" xfId="0"/>
    <xf numFmtId="0" fontId="5" fillId="0" borderId="0" xfId="0" applyFont="1"/>
    <xf numFmtId="0" fontId="0" fillId="22" borderId="4" xfId="0" applyFill="1" applyBorder="1"/>
    <xf numFmtId="0" fontId="0" fillId="22" borderId="5" xfId="0" applyFill="1" applyBorder="1"/>
    <xf numFmtId="0" fontId="0" fillId="23" borderId="6" xfId="0" applyFill="1" applyBorder="1"/>
    <xf numFmtId="0" fontId="0" fillId="23" borderId="6" xfId="0" applyFill="1" applyBorder="1" applyAlignment="1">
      <alignment vertical="center"/>
    </xf>
    <xf numFmtId="0" fontId="3" fillId="22" borderId="2" xfId="0" applyFont="1" applyFill="1" applyBorder="1"/>
    <xf numFmtId="0" fontId="0" fillId="21" borderId="7" xfId="0" applyFill="1" applyBorder="1"/>
    <xf numFmtId="0" fontId="0" fillId="21" borderId="4" xfId="0" applyFill="1" applyBorder="1"/>
    <xf numFmtId="0" fontId="0" fillId="21" borderId="0" xfId="0" applyFill="1" applyBorder="1"/>
    <xf numFmtId="0" fontId="0" fillId="21" borderId="11" xfId="0" applyFill="1" applyBorder="1"/>
    <xf numFmtId="0" fontId="4" fillId="23" borderId="6" xfId="0" applyFont="1" applyFill="1" applyBorder="1" applyAlignment="1">
      <alignment horizontal="right" vertical="center"/>
    </xf>
    <xf numFmtId="0" fontId="3" fillId="24" borderId="0" xfId="0" applyFont="1" applyFill="1"/>
    <xf numFmtId="0" fontId="0" fillId="23" borderId="6" xfId="0" quotePrefix="1" applyFill="1" applyBorder="1" applyAlignment="1">
      <alignment vertical="center"/>
    </xf>
    <xf numFmtId="0" fontId="0" fillId="21" borderId="10" xfId="0" applyFill="1" applyBorder="1" applyAlignment="1"/>
    <xf numFmtId="0" fontId="0" fillId="21" borderId="11" xfId="0" quotePrefix="1" applyFill="1" applyBorder="1" applyAlignment="1"/>
    <xf numFmtId="0" fontId="0" fillId="21" borderId="11" xfId="0" applyFill="1" applyBorder="1" applyAlignment="1"/>
    <xf numFmtId="0" fontId="0" fillId="21" borderId="8" xfId="0" applyFill="1" applyBorder="1" applyAlignment="1"/>
    <xf numFmtId="0" fontId="0" fillId="21" borderId="0" xfId="0" quotePrefix="1" applyFill="1" applyBorder="1" applyAlignment="1"/>
    <xf numFmtId="0" fontId="0" fillId="21" borderId="0" xfId="0" applyFill="1" applyBorder="1" applyAlignment="1"/>
    <xf numFmtId="0" fontId="0" fillId="21" borderId="2" xfId="0" applyFill="1" applyBorder="1" applyAlignment="1"/>
    <xf numFmtId="0" fontId="0" fillId="21" borderId="4" xfId="0" quotePrefix="1" applyFill="1" applyBorder="1" applyAlignment="1"/>
    <xf numFmtId="0" fontId="0" fillId="21" borderId="4" xfId="0" applyFill="1" applyBorder="1" applyAlignment="1"/>
    <xf numFmtId="0" fontId="0" fillId="21" borderId="9" xfId="0" quotePrefix="1" applyFill="1" applyBorder="1" applyAlignment="1"/>
    <xf numFmtId="0" fontId="0" fillId="21" borderId="12" xfId="0" quotePrefix="1" applyFill="1" applyBorder="1" applyAlignment="1"/>
    <xf numFmtId="0" fontId="0" fillId="21" borderId="5" xfId="0" quotePrefix="1" applyFill="1" applyBorder="1" applyAlignment="1"/>
    <xf numFmtId="0" fontId="0" fillId="0" borderId="0" xfId="0" applyAlignment="1"/>
    <xf numFmtId="49" fontId="0" fillId="0" borderId="0" xfId="0" quotePrefix="1" applyNumberFormat="1" applyAlignment="1"/>
    <xf numFmtId="0" fontId="3" fillId="24" borderId="0" xfId="0" applyFont="1" applyFill="1" applyAlignment="1"/>
    <xf numFmtId="0" fontId="0" fillId="21" borderId="7" xfId="0" applyFill="1" applyBorder="1" applyAlignment="1"/>
    <xf numFmtId="0" fontId="26" fillId="0" borderId="0" xfId="64" applyFont="1"/>
    <xf numFmtId="0" fontId="26" fillId="0" borderId="0" xfId="64" applyFont="1" applyAlignment="1">
      <alignment horizontal="right"/>
    </xf>
    <xf numFmtId="0" fontId="26" fillId="0" borderId="0" xfId="64" applyFont="1" applyBorder="1"/>
    <xf numFmtId="0" fontId="26" fillId="0" borderId="0" xfId="64" applyFont="1" applyAlignment="1">
      <alignment horizontal="right" vertical="top" textRotation="180"/>
    </xf>
    <xf numFmtId="0" fontId="27" fillId="0" borderId="0" xfId="64" applyFont="1" applyFill="1"/>
    <xf numFmtId="0" fontId="27" fillId="0" borderId="0" xfId="64" applyFont="1"/>
    <xf numFmtId="0" fontId="28" fillId="0" borderId="0" xfId="64" applyFont="1" applyBorder="1"/>
    <xf numFmtId="0" fontId="26" fillId="0" borderId="0" xfId="64" applyFont="1" applyBorder="1" applyAlignment="1">
      <alignment horizontal="right"/>
    </xf>
    <xf numFmtId="0" fontId="27" fillId="0" borderId="0" xfId="64" applyFont="1" applyFill="1" applyBorder="1"/>
    <xf numFmtId="0" fontId="27" fillId="0" borderId="0" xfId="64" applyFont="1" applyBorder="1"/>
    <xf numFmtId="0" fontId="28" fillId="0" borderId="18" xfId="64" applyFont="1" applyBorder="1"/>
    <xf numFmtId="0" fontId="28" fillId="0" borderId="18" xfId="64" applyFont="1" applyBorder="1" applyAlignment="1">
      <alignment horizontal="right"/>
    </xf>
    <xf numFmtId="0" fontId="28" fillId="0" borderId="0" xfId="64" applyFont="1"/>
    <xf numFmtId="0" fontId="29" fillId="0" borderId="0" xfId="64" applyFont="1" applyFill="1"/>
    <xf numFmtId="0" fontId="29" fillId="0" borderId="0" xfId="64" applyFont="1"/>
    <xf numFmtId="0" fontId="30" fillId="0" borderId="0" xfId="64" applyFont="1"/>
    <xf numFmtId="0" fontId="31" fillId="0" borderId="0" xfId="64" applyFont="1" applyAlignment="1"/>
    <xf numFmtId="0" fontId="31" fillId="0" borderId="0" xfId="64" applyFont="1"/>
    <xf numFmtId="0" fontId="32" fillId="0" borderId="0" xfId="64" applyFont="1" applyFill="1" applyBorder="1"/>
    <xf numFmtId="0" fontId="31" fillId="0" borderId="0" xfId="64" applyFont="1" applyFill="1" applyBorder="1" applyAlignment="1">
      <alignment horizontal="right"/>
    </xf>
    <xf numFmtId="0" fontId="31" fillId="0" borderId="0" xfId="64" applyFont="1" applyBorder="1"/>
    <xf numFmtId="0" fontId="31" fillId="0" borderId="0" xfId="64" applyFont="1" applyAlignment="1">
      <alignment horizontal="left"/>
    </xf>
    <xf numFmtId="0" fontId="31" fillId="0" borderId="0" xfId="64" applyFont="1" applyAlignment="1">
      <alignment horizontal="right"/>
    </xf>
    <xf numFmtId="0" fontId="33" fillId="0" borderId="19" xfId="64" applyFont="1" applyFill="1" applyBorder="1" applyAlignment="1">
      <alignment vertical="center" wrapText="1"/>
    </xf>
    <xf numFmtId="0" fontId="34" fillId="0" borderId="20" xfId="64" applyFont="1" applyBorder="1" applyAlignment="1">
      <alignment vertical="center"/>
    </xf>
    <xf numFmtId="3" fontId="34" fillId="0" borderId="21" xfId="64" applyNumberFormat="1" applyFont="1" applyFill="1" applyBorder="1" applyAlignment="1">
      <alignment horizontal="right" vertical="center"/>
    </xf>
    <xf numFmtId="174" fontId="34" fillId="0" borderId="21" xfId="64" applyNumberFormat="1" applyFont="1" applyBorder="1" applyAlignment="1">
      <alignment horizontal="right" vertical="center"/>
    </xf>
    <xf numFmtId="0" fontId="31" fillId="0" borderId="0" xfId="64" applyFont="1" applyBorder="1" applyAlignment="1">
      <alignment vertical="center"/>
    </xf>
    <xf numFmtId="3" fontId="34" fillId="0" borderId="22" xfId="64" applyNumberFormat="1" applyFont="1" applyFill="1" applyBorder="1" applyAlignment="1">
      <alignment horizontal="right" vertical="center"/>
    </xf>
    <xf numFmtId="3" fontId="35" fillId="0" borderId="22" xfId="64" applyNumberFormat="1" applyFont="1" applyFill="1" applyBorder="1" applyAlignment="1">
      <alignment horizontal="right" vertical="center"/>
    </xf>
    <xf numFmtId="0" fontId="36" fillId="0" borderId="0" xfId="64" applyFont="1" applyBorder="1" applyAlignment="1">
      <alignment vertical="center"/>
    </xf>
    <xf numFmtId="0" fontId="33" fillId="0" borderId="20" xfId="64" applyFont="1" applyBorder="1" applyAlignment="1">
      <alignment vertical="center"/>
    </xf>
    <xf numFmtId="0" fontId="34" fillId="0" borderId="20" xfId="64" quotePrefix="1" applyFont="1" applyBorder="1" applyAlignment="1">
      <alignment vertical="center"/>
    </xf>
    <xf numFmtId="3" fontId="33" fillId="0" borderId="22" xfId="64" applyNumberFormat="1" applyFont="1" applyFill="1" applyBorder="1" applyAlignment="1">
      <alignment horizontal="right" vertical="center"/>
    </xf>
    <xf numFmtId="0" fontId="36" fillId="0" borderId="0" xfId="64" applyFont="1" applyBorder="1" applyAlignment="1"/>
    <xf numFmtId="0" fontId="34" fillId="0" borderId="0" xfId="64" applyFont="1" applyBorder="1" applyAlignment="1">
      <alignment vertical="center"/>
    </xf>
    <xf numFmtId="0" fontId="33" fillId="0" borderId="25" xfId="65" applyFont="1" applyBorder="1" applyAlignment="1">
      <alignment horizontal="left"/>
    </xf>
    <xf numFmtId="0" fontId="33" fillId="0" borderId="25" xfId="64" applyFont="1" applyBorder="1" applyAlignment="1">
      <alignment vertical="center"/>
    </xf>
    <xf numFmtId="3" fontId="33" fillId="0" borderId="26" xfId="64" applyNumberFormat="1" applyFont="1" applyFill="1" applyBorder="1" applyAlignment="1">
      <alignment horizontal="right" vertical="center"/>
    </xf>
    <xf numFmtId="0" fontId="36" fillId="0" borderId="0" xfId="64" applyFont="1" applyBorder="1"/>
    <xf numFmtId="49" fontId="31" fillId="0" borderId="0" xfId="64" applyNumberFormat="1" applyFont="1" applyBorder="1" applyAlignment="1">
      <alignment horizontal="left"/>
    </xf>
    <xf numFmtId="3" fontId="31" fillId="0" borderId="0" xfId="64" applyNumberFormat="1" applyFont="1" applyFill="1" applyBorder="1" applyAlignment="1">
      <alignment horizontal="right" indent="1"/>
    </xf>
    <xf numFmtId="174" fontId="31" fillId="0" borderId="0" xfId="64" applyNumberFormat="1" applyFont="1" applyFill="1" applyBorder="1" applyAlignment="1">
      <alignment horizontal="right" indent="1"/>
    </xf>
    <xf numFmtId="0" fontId="31" fillId="0" borderId="0" xfId="64" applyFont="1" applyBorder="1" applyAlignment="1">
      <alignment vertical="top"/>
    </xf>
    <xf numFmtId="0" fontId="31" fillId="0" borderId="0" xfId="64" applyFont="1" applyFill="1" applyBorder="1" applyAlignment="1">
      <alignment wrapText="1"/>
    </xf>
    <xf numFmtId="0" fontId="31" fillId="0" borderId="0" xfId="64" applyFont="1" applyFill="1" applyBorder="1" applyAlignment="1">
      <alignment horizontal="right" vertical="center"/>
    </xf>
    <xf numFmtId="2" fontId="36" fillId="0" borderId="0" xfId="64" applyNumberFormat="1" applyFont="1" applyFill="1" applyBorder="1" applyAlignment="1">
      <alignment horizontal="right" vertical="center"/>
    </xf>
    <xf numFmtId="4" fontId="31" fillId="0" borderId="0" xfId="64" applyNumberFormat="1" applyFont="1" applyFill="1" applyBorder="1" applyAlignment="1">
      <alignment horizontal="right"/>
    </xf>
    <xf numFmtId="2" fontId="31" fillId="0" borderId="0" xfId="64" applyNumberFormat="1" applyFont="1" applyFill="1" applyBorder="1" applyAlignment="1">
      <alignment horizontal="right" vertical="center"/>
    </xf>
    <xf numFmtId="174" fontId="31" fillId="0" borderId="0" xfId="64" applyNumberFormat="1" applyFont="1" applyBorder="1" applyAlignment="1">
      <alignment horizontal="right" vertical="center"/>
    </xf>
    <xf numFmtId="0" fontId="26" fillId="0" borderId="0" xfId="64" applyFont="1" applyAlignment="1"/>
    <xf numFmtId="3" fontId="26" fillId="0" borderId="0" xfId="64" applyNumberFormat="1" applyFont="1"/>
    <xf numFmtId="0" fontId="36" fillId="0" borderId="0" xfId="64" applyFont="1" applyBorder="1" applyAlignment="1">
      <alignment horizontal="left"/>
    </xf>
    <xf numFmtId="0" fontId="2" fillId="0" borderId="0" xfId="64" applyFont="1" applyFill="1" applyBorder="1" applyAlignment="1">
      <alignment horizontal="right"/>
    </xf>
    <xf numFmtId="0" fontId="39" fillId="43" borderId="0" xfId="64" applyFont="1" applyFill="1"/>
    <xf numFmtId="0" fontId="26" fillId="43" borderId="0" xfId="64" applyFont="1" applyFill="1" applyAlignment="1"/>
    <xf numFmtId="0" fontId="26" fillId="43" borderId="0" xfId="64" applyFont="1" applyFill="1"/>
    <xf numFmtId="0" fontId="36" fillId="0" borderId="0" xfId="64" applyFont="1" applyBorder="1" applyAlignment="1">
      <alignment horizontal="right"/>
    </xf>
    <xf numFmtId="0" fontId="33" fillId="0" borderId="19" xfId="64" applyFont="1" applyFill="1" applyBorder="1" applyAlignment="1">
      <alignment wrapText="1"/>
    </xf>
    <xf numFmtId="0" fontId="26" fillId="0" borderId="0" xfId="65" applyFont="1" applyAlignment="1">
      <alignment vertical="center"/>
    </xf>
    <xf numFmtId="0" fontId="31" fillId="0" borderId="0" xfId="65" applyFont="1"/>
    <xf numFmtId="0" fontId="34" fillId="0" borderId="20" xfId="64" applyFont="1" applyBorder="1" applyAlignment="1">
      <alignment vertical="center" readingOrder="1"/>
    </xf>
    <xf numFmtId="0" fontId="34" fillId="0" borderId="20" xfId="64" applyFont="1" applyBorder="1" applyAlignment="1">
      <alignment vertical="center" wrapText="1" readingOrder="1"/>
    </xf>
    <xf numFmtId="0" fontId="31" fillId="0" borderId="0" xfId="65" applyFont="1" applyAlignment="1">
      <alignment vertical="center"/>
    </xf>
    <xf numFmtId="0" fontId="26" fillId="0" borderId="0" xfId="65" applyFont="1"/>
    <xf numFmtId="0" fontId="26" fillId="0" borderId="0" xfId="65" applyFont="1" applyBorder="1"/>
    <xf numFmtId="0" fontId="2" fillId="0" borderId="0" xfId="65" applyFont="1" applyFill="1" applyBorder="1" applyAlignment="1">
      <alignment horizontal="right"/>
    </xf>
    <xf numFmtId="0" fontId="39" fillId="43" borderId="0" xfId="65" applyFont="1" applyFill="1" applyBorder="1" applyAlignment="1">
      <alignment horizontal="left"/>
    </xf>
    <xf numFmtId="0" fontId="26" fillId="43" borderId="0" xfId="65" applyFont="1" applyFill="1"/>
    <xf numFmtId="0" fontId="30" fillId="0" borderId="0" xfId="65" applyFont="1" applyBorder="1" applyAlignment="1">
      <alignment horizontal="left"/>
    </xf>
    <xf numFmtId="0" fontId="26" fillId="0" borderId="0" xfId="65" applyFont="1" applyFill="1" applyBorder="1"/>
    <xf numFmtId="0" fontId="26" fillId="0" borderId="0" xfId="65" applyFont="1" applyAlignment="1">
      <alignment horizontal="right" vertical="top" textRotation="180"/>
    </xf>
    <xf numFmtId="0" fontId="28" fillId="0" borderId="0" xfId="65" applyFont="1" applyBorder="1"/>
    <xf numFmtId="0" fontId="28" fillId="0" borderId="18" xfId="65" applyFont="1" applyBorder="1"/>
    <xf numFmtId="0" fontId="28" fillId="0" borderId="0" xfId="65" applyFont="1"/>
    <xf numFmtId="0" fontId="33" fillId="0" borderId="0" xfId="65" applyFont="1" applyFill="1" applyBorder="1" applyAlignment="1">
      <alignment vertical="center"/>
    </xf>
    <xf numFmtId="0" fontId="34" fillId="0" borderId="0" xfId="65" applyFont="1" applyFill="1" applyBorder="1" applyAlignment="1"/>
    <xf numFmtId="0" fontId="41" fillId="0" borderId="0" xfId="65" applyFont="1" applyFill="1" applyBorder="1" applyAlignment="1"/>
    <xf numFmtId="0" fontId="33" fillId="0" borderId="0" xfId="65" applyFont="1" applyFill="1" applyBorder="1" applyAlignment="1">
      <alignment horizontal="center" vertical="center" wrapText="1"/>
    </xf>
    <xf numFmtId="0" fontId="42" fillId="0" borderId="0" xfId="65" applyFont="1"/>
    <xf numFmtId="0" fontId="36" fillId="44" borderId="32" xfId="65" applyFont="1" applyFill="1" applyBorder="1" applyAlignment="1">
      <alignment horizontal="center" vertical="center" wrapText="1"/>
    </xf>
    <xf numFmtId="0" fontId="36" fillId="44" borderId="33" xfId="65" applyFont="1" applyFill="1" applyBorder="1" applyAlignment="1">
      <alignment horizontal="center" vertical="center" wrapText="1"/>
    </xf>
    <xf numFmtId="0" fontId="36" fillId="44" borderId="32" xfId="65" applyFont="1" applyFill="1" applyBorder="1" applyAlignment="1">
      <alignment vertical="center" wrapText="1"/>
    </xf>
    <xf numFmtId="0" fontId="36" fillId="44" borderId="33" xfId="65" applyFont="1" applyFill="1" applyBorder="1" applyAlignment="1">
      <alignment vertical="center" wrapText="1"/>
    </xf>
    <xf numFmtId="0" fontId="33" fillId="0" borderId="0" xfId="65" applyFont="1" applyFill="1" applyBorder="1"/>
    <xf numFmtId="0" fontId="43" fillId="0" borderId="0" xfId="65" applyFont="1" applyFill="1" applyBorder="1"/>
    <xf numFmtId="14" fontId="33" fillId="0" borderId="34" xfId="65" applyNumberFormat="1" applyFont="1" applyFill="1" applyBorder="1" applyAlignment="1">
      <alignment horizontal="center" vertical="center" wrapText="1"/>
    </xf>
    <xf numFmtId="14" fontId="44" fillId="0" borderId="34" xfId="65" applyNumberFormat="1" applyFont="1" applyFill="1" applyBorder="1" applyAlignment="1">
      <alignment horizontal="center" vertical="center" wrapText="1"/>
    </xf>
    <xf numFmtId="0" fontId="26" fillId="0" borderId="0" xfId="65" applyFont="1" applyFill="1"/>
    <xf numFmtId="0" fontId="34" fillId="0" borderId="20" xfId="65" applyFont="1" applyBorder="1"/>
    <xf numFmtId="0" fontId="38" fillId="0" borderId="20" xfId="65" applyFont="1" applyFill="1" applyBorder="1"/>
    <xf numFmtId="14" fontId="33" fillId="0" borderId="20" xfId="65" quotePrefix="1" applyNumberFormat="1" applyFont="1" applyFill="1" applyBorder="1" applyAlignment="1">
      <alignment horizontal="right" wrapText="1"/>
    </xf>
    <xf numFmtId="14" fontId="34" fillId="0" borderId="20" xfId="65" quotePrefix="1" applyNumberFormat="1" applyFont="1" applyFill="1" applyBorder="1" applyAlignment="1">
      <alignment horizontal="right" wrapText="1"/>
    </xf>
    <xf numFmtId="14" fontId="34" fillId="0" borderId="0" xfId="65" applyNumberFormat="1" applyFont="1" applyFill="1" applyBorder="1" applyAlignment="1">
      <alignment horizontal="right" wrapText="1"/>
    </xf>
    <xf numFmtId="0" fontId="31" fillId="0" borderId="0" xfId="65" applyFont="1" applyBorder="1" applyAlignment="1"/>
    <xf numFmtId="14" fontId="36" fillId="44" borderId="37" xfId="65" applyNumberFormat="1" applyFont="1" applyFill="1" applyBorder="1" applyAlignment="1">
      <alignment horizontal="center" vertical="top" wrapText="1"/>
    </xf>
    <xf numFmtId="0" fontId="33" fillId="0" borderId="20" xfId="65" applyFont="1" applyBorder="1" applyAlignment="1">
      <alignment vertical="center"/>
    </xf>
    <xf numFmtId="3" fontId="36" fillId="0" borderId="0" xfId="65" applyNumberFormat="1" applyFont="1" applyFill="1" applyBorder="1" applyAlignment="1">
      <alignment horizontal="right" vertical="center"/>
    </xf>
    <xf numFmtId="0" fontId="36" fillId="0" borderId="0" xfId="65" applyFont="1" applyAlignment="1">
      <alignment vertical="center"/>
    </xf>
    <xf numFmtId="0" fontId="36" fillId="0" borderId="0" xfId="65" applyFont="1" applyFill="1" applyAlignment="1">
      <alignment vertical="center"/>
    </xf>
    <xf numFmtId="3" fontId="31" fillId="0" borderId="0" xfId="65" applyNumberFormat="1" applyFont="1" applyFill="1" applyAlignment="1">
      <alignment vertical="center"/>
    </xf>
    <xf numFmtId="3" fontId="33" fillId="0" borderId="22" xfId="65" applyNumberFormat="1" applyFont="1" applyFill="1" applyBorder="1" applyAlignment="1">
      <alignment horizontal="right" vertical="center"/>
    </xf>
    <xf numFmtId="3" fontId="34" fillId="0" borderId="22" xfId="65" applyNumberFormat="1" applyFont="1" applyFill="1" applyBorder="1" applyAlignment="1">
      <alignment horizontal="right" vertical="center"/>
    </xf>
    <xf numFmtId="0" fontId="34" fillId="0" borderId="20" xfId="65" applyFont="1" applyBorder="1" applyAlignment="1">
      <alignment vertical="center"/>
    </xf>
    <xf numFmtId="3" fontId="31" fillId="0" borderId="0" xfId="65" applyNumberFormat="1" applyFont="1" applyFill="1" applyBorder="1" applyAlignment="1">
      <alignment horizontal="right"/>
    </xf>
    <xf numFmtId="0" fontId="31" fillId="0" borderId="0" xfId="65" applyFont="1" applyFill="1"/>
    <xf numFmtId="0" fontId="36" fillId="0" borderId="0" xfId="65" applyFont="1" applyBorder="1" applyAlignment="1">
      <alignment vertical="center"/>
    </xf>
    <xf numFmtId="0" fontId="34" fillId="0" borderId="0" xfId="65" applyFont="1" applyBorder="1" applyAlignment="1">
      <alignment vertical="center"/>
    </xf>
    <xf numFmtId="0" fontId="30" fillId="0" borderId="0" xfId="65" applyFont="1"/>
    <xf numFmtId="0" fontId="30" fillId="0" borderId="0" xfId="65" applyFont="1" applyAlignment="1"/>
    <xf numFmtId="0" fontId="36" fillId="0" borderId="0" xfId="65" applyFont="1" applyFill="1"/>
    <xf numFmtId="3" fontId="34" fillId="0" borderId="26" xfId="64" applyNumberFormat="1" applyFont="1" applyFill="1" applyBorder="1" applyAlignment="1">
      <alignment horizontal="right" vertical="center"/>
    </xf>
    <xf numFmtId="0" fontId="26" fillId="0" borderId="0" xfId="65" applyFont="1" applyAlignment="1"/>
    <xf numFmtId="0" fontId="31" fillId="0" borderId="0" xfId="65" applyFont="1" applyFill="1" applyAlignment="1">
      <alignment vertical="center"/>
    </xf>
    <xf numFmtId="0" fontId="2" fillId="0" borderId="0" xfId="65" applyFont="1" applyFill="1" applyBorder="1" applyAlignment="1">
      <alignment horizontal="center" vertical="center" textRotation="180"/>
    </xf>
    <xf numFmtId="3" fontId="36" fillId="0" borderId="0" xfId="65" applyNumberFormat="1" applyFont="1" applyFill="1" applyAlignment="1">
      <alignment vertical="center"/>
    </xf>
    <xf numFmtId="0" fontId="40" fillId="0" borderId="0" xfId="65" applyFont="1" applyBorder="1" applyAlignment="1">
      <alignment horizontal="left" indent="1"/>
    </xf>
    <xf numFmtId="0" fontId="45" fillId="0" borderId="0" xfId="65" applyFont="1" applyFill="1" applyBorder="1" applyAlignment="1">
      <alignment horizontal="left" vertical="center"/>
    </xf>
    <xf numFmtId="3" fontId="36" fillId="0" borderId="0" xfId="65" applyNumberFormat="1" applyFont="1" applyFill="1" applyBorder="1" applyAlignment="1">
      <alignment vertical="center"/>
    </xf>
    <xf numFmtId="3" fontId="31" fillId="0" borderId="0" xfId="65" applyNumberFormat="1" applyFont="1" applyFill="1" applyBorder="1" applyAlignment="1">
      <alignment vertical="center"/>
    </xf>
    <xf numFmtId="0" fontId="31" fillId="0" borderId="0" xfId="65" applyFont="1" applyFill="1" applyBorder="1" applyAlignment="1">
      <alignment horizontal="left" vertical="center"/>
    </xf>
    <xf numFmtId="0" fontId="36" fillId="0" borderId="0" xfId="65" applyFont="1" applyFill="1" applyBorder="1" applyAlignment="1">
      <alignment horizontal="left" vertical="center"/>
    </xf>
    <xf numFmtId="3" fontId="34" fillId="0" borderId="38" xfId="65" applyNumberFormat="1" applyFont="1" applyFill="1" applyBorder="1" applyAlignment="1">
      <alignment horizontal="right" vertical="center"/>
    </xf>
    <xf numFmtId="3" fontId="33" fillId="0" borderId="38" xfId="65" applyNumberFormat="1" applyFont="1" applyFill="1" applyBorder="1" applyAlignment="1">
      <alignment horizontal="right" vertical="center"/>
    </xf>
    <xf numFmtId="3" fontId="26" fillId="0" borderId="0" xfId="65" applyNumberFormat="1" applyFont="1" applyFill="1"/>
    <xf numFmtId="3" fontId="43" fillId="0" borderId="22" xfId="64" applyNumberFormat="1" applyFont="1" applyFill="1" applyBorder="1" applyAlignment="1">
      <alignment horizontal="right" vertical="center"/>
    </xf>
    <xf numFmtId="3" fontId="43" fillId="0" borderId="22" xfId="65" applyNumberFormat="1" applyFont="1" applyFill="1" applyBorder="1" applyAlignment="1">
      <alignment horizontal="right" vertical="center"/>
    </xf>
    <xf numFmtId="0" fontId="35" fillId="0" borderId="22" xfId="64" applyFont="1" applyBorder="1" applyAlignment="1">
      <alignment vertical="center"/>
    </xf>
    <xf numFmtId="3" fontId="35" fillId="0" borderId="24" xfId="64" applyNumberFormat="1" applyFont="1" applyFill="1" applyBorder="1" applyAlignment="1">
      <alignment horizontal="right" vertical="center"/>
    </xf>
    <xf numFmtId="3" fontId="43" fillId="0" borderId="26" xfId="64" applyNumberFormat="1" applyFont="1" applyFill="1" applyBorder="1" applyAlignment="1">
      <alignment horizontal="right" vertical="center"/>
    </xf>
    <xf numFmtId="3" fontId="46" fillId="0" borderId="0" xfId="64" applyNumberFormat="1" applyFont="1" applyFill="1" applyBorder="1" applyAlignment="1">
      <alignment horizontal="right" indent="1"/>
    </xf>
    <xf numFmtId="3" fontId="35" fillId="0" borderId="22" xfId="65" applyNumberFormat="1" applyFont="1" applyFill="1" applyBorder="1" applyAlignment="1">
      <alignment horizontal="right" vertical="center"/>
    </xf>
    <xf numFmtId="0" fontId="47" fillId="0" borderId="18" xfId="64" applyFont="1" applyBorder="1"/>
    <xf numFmtId="0" fontId="48" fillId="0" borderId="18" xfId="64" applyFont="1" applyBorder="1"/>
    <xf numFmtId="3" fontId="49" fillId="0" borderId="22" xfId="64" applyNumberFormat="1" applyFont="1" applyFill="1" applyBorder="1" applyAlignment="1">
      <alignment horizontal="right" vertical="center"/>
    </xf>
    <xf numFmtId="3" fontId="50" fillId="0" borderId="26" xfId="64" applyNumberFormat="1" applyFont="1" applyFill="1" applyBorder="1" applyAlignment="1">
      <alignment horizontal="right" vertical="center"/>
    </xf>
    <xf numFmtId="14" fontId="33" fillId="0" borderId="19" xfId="64" quotePrefix="1" applyNumberFormat="1" applyFont="1" applyFill="1" applyBorder="1" applyAlignment="1">
      <alignment wrapText="1"/>
    </xf>
    <xf numFmtId="0" fontId="12" fillId="0" borderId="18" xfId="64" applyFont="1" applyBorder="1"/>
    <xf numFmtId="174" fontId="5" fillId="42" borderId="23" xfId="0" applyNumberFormat="1" applyFont="1" applyFill="1" applyBorder="1" applyAlignment="1">
      <alignment horizontal="right"/>
    </xf>
    <xf numFmtId="174" fontId="38" fillId="42" borderId="0" xfId="64" applyNumberFormat="1" applyFont="1" applyFill="1" applyBorder="1" applyAlignment="1">
      <alignment horizontal="right"/>
    </xf>
    <xf numFmtId="0" fontId="33" fillId="0" borderId="19" xfId="64" applyFont="1" applyFill="1" applyBorder="1" applyAlignment="1">
      <alignment horizontal="right" wrapText="1"/>
    </xf>
    <xf numFmtId="0" fontId="33" fillId="0" borderId="28" xfId="64" applyFont="1" applyFill="1" applyBorder="1" applyAlignment="1">
      <alignment horizontal="center" wrapText="1"/>
    </xf>
    <xf numFmtId="0" fontId="33" fillId="0" borderId="28" xfId="64" applyFont="1" applyFill="1" applyBorder="1" applyAlignment="1">
      <alignment horizontal="right" wrapText="1"/>
    </xf>
    <xf numFmtId="0" fontId="63" fillId="0" borderId="0" xfId="64" applyFont="1" applyBorder="1"/>
    <xf numFmtId="0" fontId="63" fillId="0" borderId="0" xfId="64" applyFont="1" applyAlignment="1"/>
    <xf numFmtId="0" fontId="63" fillId="0" borderId="0" xfId="64" applyFont="1"/>
    <xf numFmtId="3" fontId="63" fillId="0" borderId="0" xfId="64" applyNumberFormat="1" applyFont="1"/>
    <xf numFmtId="0" fontId="63" fillId="0" borderId="0" xfId="65" applyFont="1"/>
    <xf numFmtId="3" fontId="63" fillId="0" borderId="0" xfId="65" applyNumberFormat="1" applyFont="1" applyBorder="1"/>
    <xf numFmtId="0" fontId="33" fillId="0" borderId="0" xfId="65" applyFont="1" applyBorder="1" applyAlignment="1">
      <alignment horizontal="left"/>
    </xf>
    <xf numFmtId="0" fontId="33" fillId="0" borderId="0" xfId="64" applyFont="1" applyBorder="1" applyAlignment="1">
      <alignment vertical="center"/>
    </xf>
    <xf numFmtId="3" fontId="33" fillId="0" borderId="0" xfId="64" applyNumberFormat="1" applyFont="1" applyFill="1" applyBorder="1" applyAlignment="1">
      <alignment horizontal="right" vertical="center"/>
    </xf>
    <xf numFmtId="3" fontId="34" fillId="0" borderId="0" xfId="64" applyNumberFormat="1" applyFont="1" applyFill="1" applyBorder="1" applyAlignment="1">
      <alignment horizontal="right" vertical="center"/>
    </xf>
    <xf numFmtId="3" fontId="77" fillId="0" borderId="0" xfId="65" applyNumberFormat="1" applyFont="1" applyFill="1" applyBorder="1" applyAlignment="1">
      <alignment vertical="center"/>
    </xf>
    <xf numFmtId="3" fontId="46" fillId="0" borderId="0" xfId="65" applyNumberFormat="1" applyFont="1" applyFill="1" applyBorder="1" applyAlignment="1">
      <alignment vertical="center"/>
    </xf>
    <xf numFmtId="0" fontId="35" fillId="0" borderId="20" xfId="65" applyFont="1" applyBorder="1"/>
    <xf numFmtId="0" fontId="78" fillId="0" borderId="20" xfId="65" applyFont="1" applyFill="1" applyBorder="1"/>
    <xf numFmtId="14" fontId="43" fillId="0" borderId="20" xfId="65" quotePrefix="1" applyNumberFormat="1" applyFont="1" applyFill="1" applyBorder="1" applyAlignment="1">
      <alignment horizontal="right" wrapText="1"/>
    </xf>
    <xf numFmtId="14" fontId="35" fillId="0" borderId="20" xfId="65" quotePrefix="1" applyNumberFormat="1" applyFont="1" applyFill="1" applyBorder="1" applyAlignment="1">
      <alignment horizontal="right" wrapText="1"/>
    </xf>
    <xf numFmtId="14" fontId="35" fillId="0" borderId="0" xfId="65" applyNumberFormat="1" applyFont="1" applyFill="1" applyBorder="1" applyAlignment="1">
      <alignment horizontal="right" wrapText="1"/>
    </xf>
    <xf numFmtId="0" fontId="46" fillId="0" borderId="0" xfId="65" applyFont="1" applyBorder="1" applyAlignment="1"/>
    <xf numFmtId="0" fontId="46" fillId="0" borderId="0" xfId="65" applyFont="1"/>
    <xf numFmtId="14" fontId="77" fillId="44" borderId="37" xfId="65" applyNumberFormat="1" applyFont="1" applyFill="1" applyBorder="1" applyAlignment="1">
      <alignment horizontal="center" vertical="top" wrapText="1"/>
    </xf>
    <xf numFmtId="0" fontId="46" fillId="0" borderId="0" xfId="65" applyFont="1" applyBorder="1" applyAlignment="1">
      <alignment horizontal="left" indent="1"/>
    </xf>
    <xf numFmtId="0" fontId="65" fillId="0" borderId="0" xfId="64" applyFont="1"/>
    <xf numFmtId="0" fontId="31" fillId="0" borderId="0" xfId="0" applyFont="1"/>
    <xf numFmtId="14" fontId="33" fillId="0" borderId="22" xfId="65" quotePrefix="1" applyNumberFormat="1" applyFont="1" applyFill="1" applyBorder="1" applyAlignment="1">
      <alignment horizontal="right" wrapText="1"/>
    </xf>
    <xf numFmtId="3" fontId="34" fillId="0" borderId="20" xfId="65" quotePrefix="1" applyNumberFormat="1" applyFont="1" applyFill="1" applyBorder="1" applyAlignment="1">
      <alignment horizontal="right" wrapText="1"/>
    </xf>
    <xf numFmtId="3" fontId="33" fillId="0" borderId="20" xfId="65" quotePrefix="1" applyNumberFormat="1" applyFont="1" applyFill="1" applyBorder="1" applyAlignment="1">
      <alignment horizontal="right" wrapText="1"/>
    </xf>
    <xf numFmtId="3" fontId="33" fillId="0" borderId="20" xfId="65" applyNumberFormat="1" applyFont="1" applyFill="1" applyBorder="1" applyAlignment="1">
      <alignment horizontal="right" wrapText="1"/>
    </xf>
    <xf numFmtId="4" fontId="63" fillId="0" borderId="0" xfId="65" applyNumberFormat="1" applyFont="1" applyBorder="1"/>
    <xf numFmtId="174" fontId="34" fillId="42" borderId="23" xfId="0" applyNumberFormat="1" applyFont="1" applyFill="1" applyBorder="1" applyAlignment="1">
      <alignment horizontal="right"/>
    </xf>
    <xf numFmtId="174" fontId="79" fillId="0" borderId="22" xfId="64" applyNumberFormat="1" applyFont="1" applyBorder="1" applyAlignment="1">
      <alignment horizontal="right" vertical="center"/>
    </xf>
    <xf numFmtId="174" fontId="33" fillId="42" borderId="26" xfId="64" applyNumberFormat="1" applyFont="1" applyFill="1" applyBorder="1" applyAlignment="1">
      <alignment horizontal="right"/>
    </xf>
    <xf numFmtId="0" fontId="12" fillId="0" borderId="29" xfId="65" applyFont="1" applyFill="1" applyBorder="1" applyAlignment="1">
      <alignment horizontal="center" vertical="top" textRotation="180"/>
    </xf>
    <xf numFmtId="0" fontId="37" fillId="0" borderId="0" xfId="65" applyAlignment="1"/>
    <xf numFmtId="16" fontId="80" fillId="0" borderId="0" xfId="65" applyNumberFormat="1" applyFont="1" applyAlignment="1">
      <alignment vertical="center"/>
    </xf>
    <xf numFmtId="0" fontId="80" fillId="0" borderId="0" xfId="65" applyFont="1" applyAlignment="1">
      <alignment horizontal="center" vertical="center"/>
    </xf>
    <xf numFmtId="3" fontId="81" fillId="0" borderId="0" xfId="65" applyNumberFormat="1" applyFont="1"/>
    <xf numFmtId="3" fontId="81" fillId="0" borderId="0" xfId="64" applyNumberFormat="1" applyFont="1" applyBorder="1"/>
    <xf numFmtId="3" fontId="81" fillId="0" borderId="0" xfId="65" applyNumberFormat="1" applyFont="1" applyAlignment="1">
      <alignment vertical="center"/>
    </xf>
    <xf numFmtId="3" fontId="80" fillId="0" borderId="0" xfId="65" applyNumberFormat="1" applyFont="1" applyAlignment="1">
      <alignment vertical="center"/>
    </xf>
    <xf numFmtId="3" fontId="80" fillId="0" borderId="0" xfId="65" applyNumberFormat="1" applyFont="1"/>
    <xf numFmtId="3" fontId="82" fillId="0" borderId="0" xfId="64" applyNumberFormat="1" applyFont="1" applyBorder="1"/>
    <xf numFmtId="16" fontId="81" fillId="0" borderId="0" xfId="64" applyNumberFormat="1" applyFont="1" applyBorder="1" applyAlignment="1">
      <alignment vertical="center"/>
    </xf>
    <xf numFmtId="0" fontId="81" fillId="0" borderId="0" xfId="64" applyFont="1" applyBorder="1" applyAlignment="1">
      <alignment horizontal="center" vertical="center"/>
    </xf>
    <xf numFmtId="3" fontId="82" fillId="0" borderId="0" xfId="64" applyNumberFormat="1" applyFont="1" applyBorder="1" applyAlignment="1">
      <alignment vertical="center"/>
    </xf>
    <xf numFmtId="3" fontId="82" fillId="0" borderId="0" xfId="64" applyNumberFormat="1" applyFont="1" applyBorder="1" applyAlignment="1"/>
    <xf numFmtId="0" fontId="102" fillId="42" borderId="0" xfId="64" applyFont="1" applyFill="1"/>
    <xf numFmtId="0" fontId="36" fillId="44" borderId="27" xfId="64" applyFont="1" applyFill="1" applyBorder="1" applyAlignment="1">
      <alignment horizontal="center"/>
    </xf>
    <xf numFmtId="14" fontId="33" fillId="0" borderId="19" xfId="64" quotePrefix="1" applyNumberFormat="1" applyFont="1" applyFill="1" applyBorder="1" applyAlignment="1">
      <alignment horizontal="center" wrapText="1"/>
    </xf>
    <xf numFmtId="0" fontId="33" fillId="0" borderId="19" xfId="64" applyFont="1" applyFill="1" applyBorder="1" applyAlignment="1">
      <alignment horizontal="center" wrapText="1"/>
    </xf>
    <xf numFmtId="0" fontId="34" fillId="0" borderId="20" xfId="64" applyFont="1" applyBorder="1" applyAlignment="1">
      <alignment horizontal="left" vertical="center" wrapText="1"/>
    </xf>
    <xf numFmtId="14" fontId="33" fillId="0" borderId="28" xfId="64" quotePrefix="1" applyNumberFormat="1" applyFont="1" applyFill="1" applyBorder="1" applyAlignment="1">
      <alignment horizontal="center" wrapText="1"/>
    </xf>
    <xf numFmtId="0" fontId="36" fillId="44" borderId="27" xfId="65" applyFont="1" applyFill="1" applyBorder="1" applyAlignment="1">
      <alignment horizontal="center"/>
    </xf>
    <xf numFmtId="0" fontId="26" fillId="0" borderId="0" xfId="65" applyFont="1" applyAlignment="1">
      <alignment horizontal="right" vertical="top" textRotation="180"/>
    </xf>
    <xf numFmtId="0" fontId="37" fillId="0" borderId="0" xfId="65" applyAlignment="1"/>
    <xf numFmtId="14" fontId="33" fillId="0" borderId="30" xfId="65" applyNumberFormat="1" applyFont="1" applyFill="1" applyBorder="1" applyAlignment="1">
      <alignment horizontal="center" vertical="center"/>
    </xf>
    <xf numFmtId="14" fontId="33" fillId="0" borderId="31" xfId="65" applyNumberFormat="1" applyFont="1" applyFill="1" applyBorder="1" applyAlignment="1">
      <alignment horizontal="center" vertical="center"/>
    </xf>
    <xf numFmtId="0" fontId="33" fillId="0" borderId="19" xfId="65" applyFont="1" applyFill="1" applyBorder="1" applyAlignment="1">
      <alignment horizontal="center" vertical="center" wrapText="1"/>
    </xf>
    <xf numFmtId="14" fontId="33" fillId="0" borderId="35" xfId="65" applyNumberFormat="1" applyFont="1" applyFill="1" applyBorder="1" applyAlignment="1">
      <alignment horizontal="center" vertical="center" wrapText="1"/>
    </xf>
    <xf numFmtId="14" fontId="33" fillId="0" borderId="36" xfId="65" applyNumberFormat="1" applyFont="1" applyFill="1" applyBorder="1" applyAlignment="1">
      <alignment horizontal="center" vertical="center" wrapText="1"/>
    </xf>
    <xf numFmtId="0" fontId="12" fillId="0" borderId="29" xfId="65" applyFont="1" applyFill="1" applyBorder="1" applyAlignment="1">
      <alignment horizontal="center" vertical="top" textRotation="180"/>
    </xf>
    <xf numFmtId="0" fontId="33" fillId="0" borderId="20" xfId="65" applyFont="1" applyBorder="1" applyAlignment="1">
      <alignment horizontal="left" vertical="center" wrapText="1"/>
    </xf>
    <xf numFmtId="0" fontId="28" fillId="0" borderId="0" xfId="65" applyFont="1" applyFill="1" applyBorder="1" applyAlignment="1">
      <alignment horizontal="center" vertical="top" textRotation="180"/>
    </xf>
    <xf numFmtId="0" fontId="34" fillId="0" borderId="20" xfId="65" applyFont="1" applyBorder="1" applyAlignment="1">
      <alignment horizontal="left" vertical="center" wrapText="1"/>
    </xf>
  </cellXfs>
  <cellStyles count="319">
    <cellStyle name="20 % - Akzent1" xfId="106"/>
    <cellStyle name="20 % - Akzent2" xfId="107"/>
    <cellStyle name="20 % - Akzent3" xfId="108"/>
    <cellStyle name="20 % - Akzent4" xfId="109"/>
    <cellStyle name="20 % - Akzent5" xfId="110"/>
    <cellStyle name="20 % - Akzent6" xfId="111"/>
    <cellStyle name="20% - Accent1 2" xfId="130"/>
    <cellStyle name="20% - Accent2 2" xfId="131"/>
    <cellStyle name="20% - Accent3 2" xfId="132"/>
    <cellStyle name="20% - Accent4 2" xfId="133"/>
    <cellStyle name="20% - Accent5 2" xfId="134"/>
    <cellStyle name="20% - Accent6 2" xfId="135"/>
    <cellStyle name="40 % - Akzent1" xfId="112"/>
    <cellStyle name="40 % - Akzent2" xfId="113"/>
    <cellStyle name="40 % - Akzent3" xfId="114"/>
    <cellStyle name="40 % - Akzent4" xfId="115"/>
    <cellStyle name="40 % - Akzent5" xfId="116"/>
    <cellStyle name="40 % - Akzent6" xfId="117"/>
    <cellStyle name="40% - Accent1 2" xfId="136"/>
    <cellStyle name="40% - Accent2 2" xfId="137"/>
    <cellStyle name="40% - Accent3 2" xfId="138"/>
    <cellStyle name="40% - Accent4 2" xfId="139"/>
    <cellStyle name="40% - Accent5 2" xfId="140"/>
    <cellStyle name="40% - Accent6 2" xfId="141"/>
    <cellStyle name="60 % - Akzent1" xfId="118"/>
    <cellStyle name="60 % - Akzent2" xfId="119"/>
    <cellStyle name="60 % - Akzent3" xfId="120"/>
    <cellStyle name="60 % - Akzent4" xfId="121"/>
    <cellStyle name="60 % - Akzent5" xfId="122"/>
    <cellStyle name="60 % - Akzent6" xfId="123"/>
    <cellStyle name="60% - Accent1 2" xfId="142"/>
    <cellStyle name="60% - Accent2 2" xfId="143"/>
    <cellStyle name="60% - Accent3 2" xfId="144"/>
    <cellStyle name="60% - Accent4 2" xfId="145"/>
    <cellStyle name="60% - Accent5 2" xfId="146"/>
    <cellStyle name="60% - Accent6 2" xfId="147"/>
    <cellStyle name="Accent1 - 20%" xfId="1"/>
    <cellStyle name="Accent1 - 40%" xfId="2"/>
    <cellStyle name="Accent1 - 60%" xfId="3"/>
    <cellStyle name="Accent1 2" xfId="148"/>
    <cellStyle name="Accent2 - 20%" xfId="4"/>
    <cellStyle name="Accent2 - 40%" xfId="5"/>
    <cellStyle name="Accent2 - 60%" xfId="6"/>
    <cellStyle name="Accent2 2" xfId="149"/>
    <cellStyle name="Accent3 - 20%" xfId="7"/>
    <cellStyle name="Accent3 - 40%" xfId="8"/>
    <cellStyle name="Accent3 - 60%" xfId="9"/>
    <cellStyle name="Accent3 2" xfId="150"/>
    <cellStyle name="Accent4 - 20%" xfId="10"/>
    <cellStyle name="Accent4 - 40%" xfId="11"/>
    <cellStyle name="Accent4 - 60%" xfId="12"/>
    <cellStyle name="Accent4 2" xfId="151"/>
    <cellStyle name="Accent5 - 20%" xfId="13"/>
    <cellStyle name="Accent5 - 40%" xfId="14"/>
    <cellStyle name="Accent5 - 60%" xfId="15"/>
    <cellStyle name="Accent5 2" xfId="152"/>
    <cellStyle name="Accent6 - 20%" xfId="16"/>
    <cellStyle name="Accent6 - 40%" xfId="17"/>
    <cellStyle name="Accent6 - 60%" xfId="18"/>
    <cellStyle name="Accent6 2" xfId="153"/>
    <cellStyle name="Akzent1" xfId="154" builtinId="29" customBuiltin="1"/>
    <cellStyle name="Akzent2" xfId="155" builtinId="33" customBuiltin="1"/>
    <cellStyle name="Akzent3" xfId="156" builtinId="37" customBuiltin="1"/>
    <cellStyle name="Akzent4" xfId="157" builtinId="41" customBuiltin="1"/>
    <cellStyle name="Akzent5" xfId="158" builtinId="45" customBuiltin="1"/>
    <cellStyle name="Akzent6" xfId="159" builtinId="49" customBuiltin="1"/>
    <cellStyle name="Ausgabe" xfId="25"/>
    <cellStyle name="Bad 2" xfId="160"/>
    <cellStyle name="Berechnung" xfId="19"/>
    <cellStyle name="Calculation 2" xfId="161"/>
    <cellStyle name="Check Cell 2" xfId="162"/>
    <cellStyle name="Eingabe" xfId="23"/>
    <cellStyle name="Emphasis 1" xfId="20"/>
    <cellStyle name="Emphasis 2" xfId="21"/>
    <cellStyle name="Emphasis 3" xfId="22"/>
    <cellStyle name="Ergebnis" xfId="27"/>
    <cellStyle name="Erklärender Text" xfId="124"/>
    <cellStyle name="Euro" xfId="163"/>
    <cellStyle name="Explanatory Text 2" xfId="164"/>
    <cellStyle name="Good 2" xfId="165"/>
    <cellStyle name="Gut" xfId="166" builtinId="26" customBuiltin="1"/>
    <cellStyle name="Heading 1 2" xfId="167"/>
    <cellStyle name="Heading 2 2" xfId="168"/>
    <cellStyle name="Heading 3 2" xfId="169"/>
    <cellStyle name="Heading 4 2" xfId="170"/>
    <cellStyle name="Input 2" xfId="171"/>
    <cellStyle name="Linked Cell 2" xfId="172"/>
    <cellStyle name="Neutral" xfId="24" builtinId="28" customBuiltin="1"/>
    <cellStyle name="Normal 2" xfId="173"/>
    <cellStyle name="Normal_Balance sheet short" xfId="63"/>
    <cellStyle name="Note 2" xfId="174"/>
    <cellStyle name="Notiz" xfId="175" builtinId="10" customBuiltin="1"/>
    <cellStyle name="Output 2" xfId="176"/>
    <cellStyle name="Prozent 2" xfId="177"/>
    <cellStyle name="Prozent 2 2" xfId="178"/>
    <cellStyle name="Prozent 3" xfId="179"/>
    <cellStyle name="SAPBEXaggData" xfId="66"/>
    <cellStyle name="SAPBEXaggData 2" xfId="180"/>
    <cellStyle name="SAPBEXaggData 3" xfId="181"/>
    <cellStyle name="SAPBEXaggData_Auswertung LOB" xfId="182"/>
    <cellStyle name="SAPBEXaggDataEmph" xfId="67"/>
    <cellStyle name="SAPBEXaggDataEmph 2" xfId="184"/>
    <cellStyle name="SAPBEXaggDataEmph_Balance sheet segment reporting" xfId="183"/>
    <cellStyle name="SAPBEXaggItem" xfId="68"/>
    <cellStyle name="SAPBEXaggItem 2" xfId="185"/>
    <cellStyle name="SAPBEXaggItem 3" xfId="186"/>
    <cellStyle name="SAPBEXaggItem_% percentage" xfId="187"/>
    <cellStyle name="SAPBEXaggItemX" xfId="69"/>
    <cellStyle name="SAPBEXaggItemX 2" xfId="188"/>
    <cellStyle name="SAPBEXaggItemX 3" xfId="189"/>
    <cellStyle name="SAPBEXaggItemX_% percentage" xfId="190"/>
    <cellStyle name="SAPBEXchaText" xfId="70"/>
    <cellStyle name="SAPBEXchaText 2" xfId="191"/>
    <cellStyle name="SAPBEXchaText 3" xfId="192"/>
    <cellStyle name="SAPBEXchaText_% percentage" xfId="193"/>
    <cellStyle name="SAPBEXexcBad7" xfId="71"/>
    <cellStyle name="SAPBEXexcBad7 2" xfId="195"/>
    <cellStyle name="SAPBEXexcBad7_Balance sheet segment reporting" xfId="194"/>
    <cellStyle name="SAPBEXexcBad8" xfId="72"/>
    <cellStyle name="SAPBEXexcBad8 2" xfId="197"/>
    <cellStyle name="SAPBEXexcBad8_Balance sheet segment reporting" xfId="196"/>
    <cellStyle name="SAPBEXexcBad9" xfId="73"/>
    <cellStyle name="SAPBEXexcBad9 2" xfId="199"/>
    <cellStyle name="SAPBEXexcBad9_Balance sheet segment reporting" xfId="198"/>
    <cellStyle name="SAPBEXexcCritical4" xfId="74"/>
    <cellStyle name="SAPBEXexcCritical4 2" xfId="201"/>
    <cellStyle name="SAPBEXexcCritical4_Balance sheet segment reporting" xfId="200"/>
    <cellStyle name="SAPBEXexcCritical5" xfId="75"/>
    <cellStyle name="SAPBEXexcCritical5 2" xfId="203"/>
    <cellStyle name="SAPBEXexcCritical5_Balance sheet segment reporting" xfId="202"/>
    <cellStyle name="SAPBEXexcCritical6" xfId="76"/>
    <cellStyle name="SAPBEXexcCritical6 2" xfId="205"/>
    <cellStyle name="SAPBEXexcCritical6_Balance sheet segment reporting" xfId="204"/>
    <cellStyle name="SAPBEXexcGood1" xfId="77"/>
    <cellStyle name="SAPBEXexcGood1 2" xfId="207"/>
    <cellStyle name="SAPBEXexcGood1_Balance sheet segment reporting" xfId="206"/>
    <cellStyle name="SAPBEXexcGood2" xfId="78"/>
    <cellStyle name="SAPBEXexcGood2 2" xfId="209"/>
    <cellStyle name="SAPBEXexcGood2_Balance sheet segment reporting" xfId="208"/>
    <cellStyle name="SAPBEXexcGood3" xfId="79"/>
    <cellStyle name="SAPBEXexcGood3 2" xfId="211"/>
    <cellStyle name="SAPBEXexcGood3_Balance sheet segment reporting" xfId="210"/>
    <cellStyle name="SAPBEXfilterDrill" xfId="80"/>
    <cellStyle name="SAPBEXfilterDrill 2" xfId="212"/>
    <cellStyle name="SAPBEXfilterDrill 3" xfId="213"/>
    <cellStyle name="SAPBEXfilterDrill_% percentage" xfId="214"/>
    <cellStyle name="SAPBEXfilterItem" xfId="81"/>
    <cellStyle name="SAPBEXfilterItem 2" xfId="215"/>
    <cellStyle name="SAPBEXfilterItem 3" xfId="216"/>
    <cellStyle name="SAPBEXfilterItem_% percentage" xfId="217"/>
    <cellStyle name="SAPBEXfilterText" xfId="82"/>
    <cellStyle name="SAPBEXfilterText 2" xfId="219"/>
    <cellStyle name="SAPBEXfilterText_Balance sheet segment reporting" xfId="218"/>
    <cellStyle name="SAPBEXformats" xfId="83"/>
    <cellStyle name="SAPBEXformats 2" xfId="220"/>
    <cellStyle name="SAPBEXformats 3" xfId="221"/>
    <cellStyle name="SAPBEXformats_% percentage" xfId="222"/>
    <cellStyle name="SAPBEXheaderItem" xfId="84"/>
    <cellStyle name="SAPBEXheaderItem 2" xfId="224"/>
    <cellStyle name="SAPBEXheaderItem_Balance sheet segment reporting" xfId="223"/>
    <cellStyle name="SAPBEXheaderText" xfId="85"/>
    <cellStyle name="SAPBEXheaderText 2" xfId="226"/>
    <cellStyle name="SAPBEXheaderText_Balance sheet segment reporting" xfId="225"/>
    <cellStyle name="SAPBEXHLevel0" xfId="86"/>
    <cellStyle name="SAPBEXHLevel0 2" xfId="227"/>
    <cellStyle name="SAPBEXHLevel0 3" xfId="228"/>
    <cellStyle name="SAPBEXHLevel0_% percentage" xfId="229"/>
    <cellStyle name="SAPBEXHLevel0X" xfId="87"/>
    <cellStyle name="SAPBEXHLevel0X 2" xfId="230"/>
    <cellStyle name="SAPBEXHLevel0X 3" xfId="231"/>
    <cellStyle name="SAPBEXHLevel0X_% percentage" xfId="232"/>
    <cellStyle name="SAPBEXHLevel1" xfId="88"/>
    <cellStyle name="SAPBEXHLevel1 2" xfId="233"/>
    <cellStyle name="SAPBEXHLevel1 3" xfId="234"/>
    <cellStyle name="SAPBEXHLevel1_% percentage" xfId="235"/>
    <cellStyle name="SAPBEXHLevel1X" xfId="89"/>
    <cellStyle name="SAPBEXHLevel1X 2" xfId="237"/>
    <cellStyle name="SAPBEXHLevel1X_Balance sheet segment reporting" xfId="236"/>
    <cellStyle name="SAPBEXHLevel2" xfId="90"/>
    <cellStyle name="SAPBEXHLevel2 2" xfId="238"/>
    <cellStyle name="SAPBEXHLevel2 3" xfId="239"/>
    <cellStyle name="SAPBEXHLevel2_% percentage" xfId="240"/>
    <cellStyle name="SAPBEXHLevel2X" xfId="91"/>
    <cellStyle name="SAPBEXHLevel2X 2" xfId="242"/>
    <cellStyle name="SAPBEXHLevel2X_Balance sheet segment reporting" xfId="241"/>
    <cellStyle name="SAPBEXHLevel3" xfId="92"/>
    <cellStyle name="SAPBEXHLevel3 2" xfId="243"/>
    <cellStyle name="SAPBEXHLevel3 3" xfId="244"/>
    <cellStyle name="SAPBEXHLevel3_% percentage" xfId="245"/>
    <cellStyle name="SAPBEXHLevel3X" xfId="93"/>
    <cellStyle name="SAPBEXHLevel3X 2" xfId="247"/>
    <cellStyle name="SAPBEXHLevel3X_Balance sheet segment reporting" xfId="246"/>
    <cellStyle name="SAPBEXinputData" xfId="94"/>
    <cellStyle name="SAPBEXItemHeader" xfId="248"/>
    <cellStyle name="SAPBEXresData" xfId="95"/>
    <cellStyle name="SAPBEXresData 2" xfId="250"/>
    <cellStyle name="SAPBEXresData_Balance sheet segment reporting" xfId="249"/>
    <cellStyle name="SAPBEXresDataEmph" xfId="96"/>
    <cellStyle name="SAPBEXresDataEmph 2" xfId="252"/>
    <cellStyle name="SAPBEXresDataEmph_Balance sheet segment reporting" xfId="251"/>
    <cellStyle name="SAPBEXresItem" xfId="97"/>
    <cellStyle name="SAPBEXresItem 2" xfId="254"/>
    <cellStyle name="SAPBEXresItem_Balance sheet segment reporting" xfId="253"/>
    <cellStyle name="SAPBEXresItemX" xfId="98"/>
    <cellStyle name="SAPBEXresItemX 2" xfId="255"/>
    <cellStyle name="SAPBEXresItemX 3" xfId="256"/>
    <cellStyle name="SAPBEXresItemX_% percentage" xfId="257"/>
    <cellStyle name="SAPBEXstdData" xfId="99"/>
    <cellStyle name="SAPBEXstdData 2" xfId="258"/>
    <cellStyle name="SAPBEXstdData 3" xfId="259"/>
    <cellStyle name="SAPBEXstdData_% percentage" xfId="260"/>
    <cellStyle name="SAPBEXstdDataEmph" xfId="100"/>
    <cellStyle name="SAPBEXstdDataEmph 2" xfId="262"/>
    <cellStyle name="SAPBEXstdDataEmph_Balance sheet segment reporting" xfId="261"/>
    <cellStyle name="SAPBEXstdItem" xfId="101"/>
    <cellStyle name="SAPBEXstdItem 2" xfId="263"/>
    <cellStyle name="SAPBEXstdItem 3" xfId="264"/>
    <cellStyle name="SAPBEXstdItem_% percentage" xfId="265"/>
    <cellStyle name="SAPBEXstdItemX" xfId="102"/>
    <cellStyle name="SAPBEXstdItemX 2" xfId="266"/>
    <cellStyle name="SAPBEXstdItemX 3" xfId="267"/>
    <cellStyle name="SAPBEXstdItemX_% percentage" xfId="268"/>
    <cellStyle name="SAPBEXtitle" xfId="103"/>
    <cellStyle name="SAPBEXtitle 2" xfId="270"/>
    <cellStyle name="SAPBEXtitle_Balance sheet segment reporting" xfId="269"/>
    <cellStyle name="SAPBEXunassignedItem" xfId="271"/>
    <cellStyle name="SAPBEXundefined" xfId="104"/>
    <cellStyle name="SAPBEXundefined 2" xfId="273"/>
    <cellStyle name="SAPBEXundefined_Balance sheet segment reporting" xfId="272"/>
    <cellStyle name="SAPBorder" xfId="47"/>
    <cellStyle name="SAPDataCell" xfId="30"/>
    <cellStyle name="SAPDataRemoved" xfId="127"/>
    <cellStyle name="SAPDataTotalCell" xfId="31"/>
    <cellStyle name="SAPDimensionCell" xfId="29"/>
    <cellStyle name="SAPEditableDataCell" xfId="32"/>
    <cellStyle name="SAPEditableDataTotalCell" xfId="35"/>
    <cellStyle name="SAPEmphasized" xfId="55"/>
    <cellStyle name="SAPEmphasizedEditableDataCell" xfId="57"/>
    <cellStyle name="SAPEmphasizedEditableDataTotalCell" xfId="58"/>
    <cellStyle name="SAPEmphasizedLockedDataCell" xfId="61"/>
    <cellStyle name="SAPEmphasizedLockedDataTotalCell" xfId="62"/>
    <cellStyle name="SAPEmphasizedReadonlyDataCell" xfId="59"/>
    <cellStyle name="SAPEmphasizedReadonlyDataTotalCell" xfId="60"/>
    <cellStyle name="SAPEmphasizedTotal" xfId="56"/>
    <cellStyle name="SAPError" xfId="128"/>
    <cellStyle name="SAPExceptionLevel1" xfId="38"/>
    <cellStyle name="SAPExceptionLevel2" xfId="39"/>
    <cellStyle name="SAPExceptionLevel3" xfId="40"/>
    <cellStyle name="SAPExceptionLevel4" xfId="41"/>
    <cellStyle name="SAPExceptionLevel5" xfId="42"/>
    <cellStyle name="SAPExceptionLevel6" xfId="43"/>
    <cellStyle name="SAPExceptionLevel7" xfId="44"/>
    <cellStyle name="SAPExceptionLevel8" xfId="45"/>
    <cellStyle name="SAPExceptionLevel9" xfId="46"/>
    <cellStyle name="SAPGroupingFillCell" xfId="126"/>
    <cellStyle name="SAPHierarchyCell0" xfId="50"/>
    <cellStyle name="SAPHierarchyCell1" xfId="51"/>
    <cellStyle name="SAPHierarchyCell2" xfId="52"/>
    <cellStyle name="SAPHierarchyCell3" xfId="53"/>
    <cellStyle name="SAPHierarchyCell4" xfId="54"/>
    <cellStyle name="SAPLockedDataCell" xfId="34"/>
    <cellStyle name="SAPLockedDataTotalCell" xfId="37"/>
    <cellStyle name="SAPMemberCell" xfId="48"/>
    <cellStyle name="SAPMemberTotalCell" xfId="49"/>
    <cellStyle name="SAPMessageText" xfId="129"/>
    <cellStyle name="SAPReadonlyDataCell" xfId="33"/>
    <cellStyle name="SAPReadonlyDataTotalCell" xfId="36"/>
    <cellStyle name="Schlecht" xfId="274" builtinId="27" customBuiltin="1"/>
    <cellStyle name="Sheet Title" xfId="26"/>
    <cellStyle name="Standard" xfId="0" builtinId="0" customBuiltin="1"/>
    <cellStyle name="Standard 10" xfId="275"/>
    <cellStyle name="Standard 11" xfId="276"/>
    <cellStyle name="Standard 12" xfId="277"/>
    <cellStyle name="Standard 13" xfId="278"/>
    <cellStyle name="Standard 14" xfId="279"/>
    <cellStyle name="Standard 15" xfId="280"/>
    <cellStyle name="Standard 16" xfId="281"/>
    <cellStyle name="Standard 17" xfId="282"/>
    <cellStyle name="Standard 17 2" xfId="283"/>
    <cellStyle name="Standard 17 2 2" xfId="284"/>
    <cellStyle name="Standard 17 2_(Q) reinkopiert" xfId="285"/>
    <cellStyle name="Standard 17_% percentage" xfId="286"/>
    <cellStyle name="Standard 18" xfId="287"/>
    <cellStyle name="Standard 19" xfId="288"/>
    <cellStyle name="Standard 2" xfId="65"/>
    <cellStyle name="Standard 2 2" xfId="64"/>
    <cellStyle name="Standard 2 3" xfId="289"/>
    <cellStyle name="Standard 2 4" xfId="290"/>
    <cellStyle name="Standard 2 5" xfId="291"/>
    <cellStyle name="Standard 2 6" xfId="292"/>
    <cellStyle name="Standard 2_% percentage" xfId="293"/>
    <cellStyle name="Standard 20" xfId="294"/>
    <cellStyle name="Standard 21" xfId="295"/>
    <cellStyle name="Standard 22" xfId="296"/>
    <cellStyle name="Standard 23" xfId="297"/>
    <cellStyle name="Standard 24" xfId="298"/>
    <cellStyle name="Standard 25" xfId="299"/>
    <cellStyle name="Standard 26" xfId="300"/>
    <cellStyle name="Standard 27" xfId="301"/>
    <cellStyle name="Standard 28" xfId="302"/>
    <cellStyle name="Standard 3" xfId="105"/>
    <cellStyle name="Standard 4" xfId="303"/>
    <cellStyle name="Standard 5" xfId="304"/>
    <cellStyle name="Standard 6" xfId="305"/>
    <cellStyle name="Standard 7" xfId="306"/>
    <cellStyle name="Standard 8" xfId="307"/>
    <cellStyle name="Standard 9" xfId="308"/>
    <cellStyle name="Style 1" xfId="309"/>
    <cellStyle name="Title 2" xfId="310"/>
    <cellStyle name="Total 2" xfId="311"/>
    <cellStyle name="Überschrift" xfId="125"/>
    <cellStyle name="Überschrift 1" xfId="312" builtinId="16" customBuiltin="1"/>
    <cellStyle name="Überschrift 2" xfId="313" builtinId="17" customBuiltin="1"/>
    <cellStyle name="Überschrift 3" xfId="314" builtinId="18" customBuiltin="1"/>
    <cellStyle name="Überschrift 4" xfId="315" builtinId="19" customBuiltin="1"/>
    <cellStyle name="Verknüpfte Zelle" xfId="316" builtinId="24" customBuiltin="1"/>
    <cellStyle name="Warnender Text" xfId="28"/>
    <cellStyle name="Warning Text 2" xfId="317"/>
    <cellStyle name="Zelle überprüfen" xfId="318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6996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3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331272"/>
        <c:axId val="442331664"/>
      </c:barChart>
      <c:catAx>
        <c:axId val="442331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3316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42331664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331272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1155" l="0.70000000000000062" r="0.70000000000000062" t="0.75000000000001155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104</xdr:row>
      <xdr:rowOff>0</xdr:rowOff>
    </xdr:from>
    <xdr:to>
      <xdr:col>10</xdr:col>
      <xdr:colOff>666750</xdr:colOff>
      <xdr:row>104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7150" y="22943820"/>
          <a:ext cx="9563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5. Net operating expenses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Amortization of deferred acquisition costs net is higher than allocation: 616 mio. € (mainly New Re, MR-AG, HML, Victoria Leben) as a result of lower new acquired business especially in life insurance business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Increase in administrative expenses of 59 mio. € (mainly MR-AG with 112 mio. € and HM Sach, MRA, AmRe with a reduction of 59 mio. €)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Reclassification of "Change in provision for profit commission" from net expenses for claims and benefits to net operating expenses 251 mio. € (expenses) in previous year.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 Opposite effect: Decreasing business acquisition costs of 296 mio. € mainly in primary life insurance business (HML and Victoria Leben) and ordinary depreciation of PVFP 70 mio. €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8. Amortisation of goodwill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Since 1st January 2005 no longer scheduled amortisation of goodwill according to IFRS 3.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10. Finance costs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Decrease mainly due to expiry of exchangable bond in Allianz in Q2/2005 (-38 mio. €).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11. Taxes on income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Tax expenses amounting to 362,4 mio. € due to dissolution of Group-IBNR (906 mio. €) and tax income of 70 mio. € due to reduction of deferred tax liability regarding UK Life Branch.</a:t>
          </a:r>
        </a:p>
      </xdr:txBody>
    </xdr:sp>
    <xdr:clientData/>
  </xdr:twoCellAnchor>
  <xdr:twoCellAnchor>
    <xdr:from>
      <xdr:col>0</xdr:col>
      <xdr:colOff>19050</xdr:colOff>
      <xdr:row>104</xdr:row>
      <xdr:rowOff>38100</xdr:rowOff>
    </xdr:from>
    <xdr:to>
      <xdr:col>3</xdr:col>
      <xdr:colOff>1276350</xdr:colOff>
      <xdr:row>105</xdr:row>
      <xdr:rowOff>123825</xdr:rowOff>
    </xdr:to>
    <xdr:grpSp>
      <xdr:nvGrpSpPr>
        <xdr:cNvPr id="3" name="Group 16"/>
        <xdr:cNvGrpSpPr>
          <a:grpSpLocks noChangeAspect="1"/>
        </xdr:cNvGrpSpPr>
      </xdr:nvGrpSpPr>
      <xdr:grpSpPr bwMode="auto">
        <a:xfrm>
          <a:off x="19050" y="23159357"/>
          <a:ext cx="2302329" cy="281668"/>
          <a:chOff x="773" y="15"/>
          <a:chExt cx="154" cy="29"/>
        </a:xfrm>
      </xdr:grpSpPr>
      <xdr:sp macro="" textlink="">
        <xdr:nvSpPr>
          <xdr:cNvPr id="4" name="AutoShape 17"/>
          <xdr:cNvSpPr>
            <a:spLocks noChangeAspect="1" noChangeArrowheads="1" noTextEdit="1"/>
          </xdr:cNvSpPr>
        </xdr:nvSpPr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18"/>
          <xdr:cNvSpPr>
            <a:spLocks noChangeArrowheads="1"/>
          </xdr:cNvSpPr>
        </xdr:nvSpPr>
        <xdr:spPr bwMode="auto">
          <a:xfrm>
            <a:off x="793" y="15"/>
            <a:ext cx="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6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82</xdr:row>
      <xdr:rowOff>0</xdr:rowOff>
    </xdr:from>
    <xdr:to>
      <xdr:col>9</xdr:col>
      <xdr:colOff>704850</xdr:colOff>
      <xdr:row>82</xdr:row>
      <xdr:rowOff>0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57150" y="17800320"/>
          <a:ext cx="839724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19050</xdr:colOff>
      <xdr:row>82</xdr:row>
      <xdr:rowOff>38100</xdr:rowOff>
    </xdr:from>
    <xdr:to>
      <xdr:col>3</xdr:col>
      <xdr:colOff>819150</xdr:colOff>
      <xdr:row>83</xdr:row>
      <xdr:rowOff>123825</xdr:rowOff>
    </xdr:to>
    <xdr:grpSp>
      <xdr:nvGrpSpPr>
        <xdr:cNvPr id="3" name="Group 25"/>
        <xdr:cNvGrpSpPr>
          <a:grpSpLocks noChangeAspect="1"/>
        </xdr:cNvGrpSpPr>
      </xdr:nvGrpSpPr>
      <xdr:grpSpPr bwMode="auto">
        <a:xfrm>
          <a:off x="19050" y="18064843"/>
          <a:ext cx="2139043" cy="281668"/>
          <a:chOff x="773" y="15"/>
          <a:chExt cx="154" cy="29"/>
        </a:xfrm>
      </xdr:grpSpPr>
      <xdr:sp macro="" textlink="">
        <xdr:nvSpPr>
          <xdr:cNvPr id="4" name="AutoShape 26"/>
          <xdr:cNvSpPr>
            <a:spLocks noChangeAspect="1" noChangeArrowheads="1"/>
          </xdr:cNvSpPr>
        </xdr:nvSpPr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27"/>
          <xdr:cNvSpPr>
            <a:spLocks noChangeArrowheads="1"/>
          </xdr:cNvSpPr>
        </xdr:nvSpPr>
        <xdr:spPr bwMode="auto">
          <a:xfrm>
            <a:off x="786" y="15"/>
            <a:ext cx="1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12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6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73" y="15"/>
            <a:ext cx="15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1162050</xdr:colOff>
      <xdr:row>2</xdr:row>
      <xdr:rowOff>38100</xdr:rowOff>
    </xdr:from>
    <xdr:to>
      <xdr:col>3</xdr:col>
      <xdr:colOff>600075</xdr:colOff>
      <xdr:row>2</xdr:row>
      <xdr:rowOff>190500</xdr:rowOff>
    </xdr:to>
    <xdr:pic macro="[0]!Sheet3.Info_click">
      <xdr:nvPicPr>
        <xdr:cNvPr id="3696" name="Info" descr="Information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1162050</xdr:colOff>
      <xdr:row>2</xdr:row>
      <xdr:rowOff>38100</xdr:rowOff>
    </xdr:from>
    <xdr:to>
      <xdr:col>3</xdr:col>
      <xdr:colOff>600075</xdr:colOff>
      <xdr:row>2</xdr:row>
      <xdr:rowOff>190500</xdr:rowOff>
    </xdr:to>
    <xdr:pic macro="[0]!Sheet3.InfoA_click">
      <xdr:nvPicPr>
        <xdr:cNvPr id="3697" name="InfoA" descr="Information_pressed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SAPBEXqueries"/>
      <sheetName val="SAPBEXfilters"/>
      <sheetName val="Sheet1"/>
      <sheetName val="Sheet2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3.2" x14ac:dyDescent="0.25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baseColWidth="10" defaultColWidth="9.33203125" defaultRowHeight="13.2" x14ac:dyDescent="0.25"/>
  <cols>
    <col min="3" max="4" width="9.109375" customWidth="1"/>
    <col min="5" max="5" width="0" hidden="1" customWidth="1"/>
  </cols>
  <sheetData>
    <row r="1" spans="1:4" x14ac:dyDescent="0.25">
      <c r="A1">
        <v>7</v>
      </c>
    </row>
    <row r="14" spans="1:4" x14ac:dyDescent="0.25">
      <c r="C14" s="12" t="s">
        <v>3</v>
      </c>
      <c r="D14" s="12"/>
    </row>
    <row r="15" spans="1:4" x14ac:dyDescent="0.25">
      <c r="C15" s="7"/>
      <c r="D15" s="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</sheetPr>
  <dimension ref="A2:O103"/>
  <sheetViews>
    <sheetView showGridLines="0" topLeftCell="A25" zoomScale="70" zoomScaleNormal="70" zoomScaleSheetLayoutView="70" zoomScalePageLayoutView="55" workbookViewId="0">
      <selection activeCell="K52" sqref="K52"/>
    </sheetView>
  </sheetViews>
  <sheetFormatPr baseColWidth="10" defaultColWidth="14.5546875" defaultRowHeight="15" outlineLevelRow="1" outlineLevelCol="1" x14ac:dyDescent="0.25"/>
  <cols>
    <col min="1" max="3" width="5" style="32" customWidth="1"/>
    <col min="4" max="4" width="40.88671875" style="80" customWidth="1"/>
    <col min="5" max="7" width="14.6640625" style="30" customWidth="1"/>
    <col min="8" max="8" width="14.6640625" style="30" hidden="1" customWidth="1" outlineLevel="1"/>
    <col min="9" max="9" width="15.5546875" style="30" customWidth="1" collapsed="1"/>
    <col min="10" max="10" width="14.6640625" style="30" customWidth="1"/>
    <col min="11" max="11" width="15.6640625" style="31" customWidth="1"/>
    <col min="12" max="16384" width="14.5546875" style="32"/>
  </cols>
  <sheetData>
    <row r="2" spans="1:15" s="30" customFormat="1" x14ac:dyDescent="0.25">
      <c r="A2" s="30" t="s">
        <v>5</v>
      </c>
      <c r="K2" s="31"/>
      <c r="M2" s="32"/>
      <c r="N2" s="35"/>
    </row>
    <row r="3" spans="1:15" ht="27.6" x14ac:dyDescent="0.45">
      <c r="A3" s="36" t="s">
        <v>6</v>
      </c>
      <c r="B3" s="36"/>
      <c r="C3" s="36"/>
      <c r="D3" s="32"/>
      <c r="E3" s="32"/>
      <c r="F3" s="32"/>
      <c r="G3" s="32"/>
      <c r="H3" s="32"/>
      <c r="I3" s="32"/>
      <c r="J3" s="32"/>
      <c r="K3" s="37"/>
      <c r="N3" s="39"/>
    </row>
    <row r="4" spans="1:15" s="42" customFormat="1" ht="28.2" thickBot="1" x14ac:dyDescent="0.5">
      <c r="A4" s="167" t="s">
        <v>105</v>
      </c>
      <c r="B4" s="167"/>
      <c r="C4" s="167"/>
      <c r="D4" s="40"/>
      <c r="E4" s="40"/>
      <c r="F4" s="40"/>
      <c r="G4" s="40"/>
      <c r="H4" s="40"/>
      <c r="I4" s="40"/>
      <c r="J4" s="40"/>
      <c r="K4" s="41"/>
      <c r="M4" s="32"/>
      <c r="N4" s="44"/>
    </row>
    <row r="5" spans="1:15" ht="15.6" x14ac:dyDescent="0.3">
      <c r="A5" s="45"/>
      <c r="B5" s="45"/>
      <c r="C5" s="45"/>
      <c r="D5" s="46"/>
      <c r="E5" s="47"/>
      <c r="F5" s="47"/>
      <c r="G5" s="47"/>
      <c r="H5" s="47"/>
      <c r="I5" s="47"/>
      <c r="J5" s="48"/>
      <c r="K5" s="49"/>
    </row>
    <row r="6" spans="1:15" ht="15.6" x14ac:dyDescent="0.3">
      <c r="A6" s="45"/>
      <c r="B6" s="45"/>
      <c r="C6" s="45"/>
      <c r="D6" s="46"/>
      <c r="E6" s="47"/>
      <c r="F6" s="47"/>
      <c r="G6" s="47"/>
      <c r="H6" s="47"/>
      <c r="I6" s="47"/>
      <c r="J6" s="48"/>
      <c r="K6" s="49"/>
    </row>
    <row r="7" spans="1:15" ht="15.6" x14ac:dyDescent="0.3">
      <c r="A7" s="45"/>
      <c r="B7" s="45"/>
      <c r="C7" s="45"/>
      <c r="D7" s="46"/>
      <c r="E7" s="47"/>
      <c r="F7" s="47"/>
      <c r="G7" s="47"/>
      <c r="H7" s="47"/>
      <c r="I7" s="47"/>
      <c r="J7" s="48"/>
      <c r="K7" s="49"/>
    </row>
    <row r="8" spans="1:15" ht="8.4" customHeight="1" x14ac:dyDescent="0.25">
      <c r="A8" s="50"/>
      <c r="B8" s="50"/>
      <c r="C8" s="50"/>
      <c r="D8" s="51"/>
      <c r="E8" s="47"/>
      <c r="F8" s="47"/>
      <c r="G8" s="47"/>
      <c r="H8" s="47"/>
      <c r="I8" s="47"/>
      <c r="J8" s="47"/>
      <c r="K8" s="52"/>
    </row>
    <row r="9" spans="1:15" s="50" customFormat="1" ht="41.4" customHeight="1" thickBot="1" x14ac:dyDescent="0.35">
      <c r="A9" s="53" t="s">
        <v>7</v>
      </c>
      <c r="B9" s="53"/>
      <c r="C9" s="53"/>
      <c r="D9" s="53"/>
      <c r="E9" s="220" t="s">
        <v>104</v>
      </c>
      <c r="F9" s="221"/>
      <c r="G9" s="221"/>
      <c r="H9" s="221"/>
      <c r="I9" s="166" t="s">
        <v>102</v>
      </c>
      <c r="J9" s="170" t="s">
        <v>8</v>
      </c>
      <c r="K9" s="170" t="s">
        <v>9</v>
      </c>
    </row>
    <row r="10" spans="1:15" s="57" customFormat="1" ht="19.5" customHeight="1" x14ac:dyDescent="0.25">
      <c r="A10" s="54" t="s">
        <v>10</v>
      </c>
      <c r="B10" s="54" t="s">
        <v>11</v>
      </c>
      <c r="C10" s="54"/>
      <c r="D10" s="54"/>
      <c r="E10" s="55"/>
      <c r="F10" s="55"/>
      <c r="G10" s="55"/>
      <c r="H10" s="55"/>
      <c r="I10" s="55"/>
      <c r="J10" s="55"/>
      <c r="K10" s="56"/>
      <c r="N10" s="214"/>
      <c r="O10" s="215"/>
    </row>
    <row r="11" spans="1:15" s="50" customFormat="1" ht="19.5" customHeight="1" x14ac:dyDescent="0.3">
      <c r="A11" s="54"/>
      <c r="B11" s="54" t="s">
        <v>12</v>
      </c>
      <c r="C11" s="54" t="s">
        <v>13</v>
      </c>
      <c r="E11" s="59"/>
      <c r="F11" s="58">
        <v>2627.9839142999999</v>
      </c>
      <c r="G11" s="59"/>
      <c r="H11" s="164">
        <v>2627.9839142999999</v>
      </c>
      <c r="I11" s="58">
        <v>2583.8012899700002</v>
      </c>
      <c r="J11" s="58">
        <v>44.182624329999726</v>
      </c>
      <c r="K11" s="201">
        <v>1.7</v>
      </c>
      <c r="N11" s="209"/>
      <c r="O11" s="209"/>
    </row>
    <row r="12" spans="1:15" s="50" customFormat="1" ht="19.5" customHeight="1" x14ac:dyDescent="0.3">
      <c r="A12" s="54"/>
      <c r="B12" s="54" t="s">
        <v>14</v>
      </c>
      <c r="C12" s="54" t="s">
        <v>15</v>
      </c>
      <c r="D12" s="54"/>
      <c r="E12" s="59"/>
      <c r="F12" s="58">
        <v>1086.94675158</v>
      </c>
      <c r="G12" s="59"/>
      <c r="H12" s="164">
        <v>1086.94675158</v>
      </c>
      <c r="I12" s="58">
        <v>1105.3847576600001</v>
      </c>
      <c r="J12" s="58">
        <v>-18.43800608000015</v>
      </c>
      <c r="K12" s="201">
        <v>-1.7</v>
      </c>
      <c r="N12" s="209"/>
      <c r="O12" s="209"/>
    </row>
    <row r="13" spans="1:15" s="50" customFormat="1" ht="19.5" customHeight="1" x14ac:dyDescent="0.3">
      <c r="A13" s="54"/>
      <c r="B13" s="54" t="s">
        <v>16</v>
      </c>
      <c r="C13" s="54"/>
      <c r="D13" s="54"/>
      <c r="E13" s="59"/>
      <c r="F13" s="59"/>
      <c r="G13" s="58">
        <v>3714.9306658799997</v>
      </c>
      <c r="H13" s="164">
        <v>3714.9306658799997</v>
      </c>
      <c r="I13" s="58">
        <v>3689.1860476300003</v>
      </c>
      <c r="J13" s="58">
        <v>25.744618249999348</v>
      </c>
      <c r="K13" s="201">
        <v>0.7</v>
      </c>
      <c r="N13" s="209"/>
      <c r="O13" s="209"/>
    </row>
    <row r="14" spans="1:15" s="50" customFormat="1" ht="19.5" customHeight="1" x14ac:dyDescent="0.3">
      <c r="A14" s="54" t="s">
        <v>17</v>
      </c>
      <c r="B14" s="54" t="s">
        <v>18</v>
      </c>
      <c r="C14" s="54"/>
      <c r="D14" s="54"/>
      <c r="E14" s="59"/>
      <c r="F14" s="59"/>
      <c r="G14" s="59"/>
      <c r="H14" s="164"/>
      <c r="I14" s="59"/>
      <c r="J14" s="58"/>
      <c r="K14" s="201"/>
      <c r="N14" s="209"/>
      <c r="O14" s="209"/>
    </row>
    <row r="15" spans="1:15" s="50" customFormat="1" ht="39" customHeight="1" x14ac:dyDescent="0.25">
      <c r="A15" s="54"/>
      <c r="B15" s="54" t="s">
        <v>12</v>
      </c>
      <c r="C15" s="222" t="s">
        <v>19</v>
      </c>
      <c r="D15" s="222"/>
      <c r="E15" s="157"/>
      <c r="F15" s="58">
        <v>5486.2900244599996</v>
      </c>
      <c r="G15" s="59"/>
      <c r="H15" s="164">
        <v>5486.2900244599996</v>
      </c>
      <c r="I15" s="58">
        <v>5120.8313627500002</v>
      </c>
      <c r="J15" s="58">
        <v>365.45866170999943</v>
      </c>
      <c r="K15" s="202">
        <v>7.1</v>
      </c>
      <c r="N15" s="209"/>
      <c r="O15" s="209"/>
    </row>
    <row r="16" spans="1:15" s="50" customFormat="1" ht="37.5" customHeight="1" x14ac:dyDescent="0.25">
      <c r="A16" s="54"/>
      <c r="B16" s="54" t="s">
        <v>14</v>
      </c>
      <c r="C16" s="222" t="s">
        <v>20</v>
      </c>
      <c r="D16" s="222"/>
      <c r="E16" s="157"/>
      <c r="F16" s="58">
        <v>2413.2293110999999</v>
      </c>
      <c r="G16" s="59"/>
      <c r="H16" s="164">
        <v>2413.2293110999999</v>
      </c>
      <c r="I16" s="58">
        <v>2216.08444848</v>
      </c>
      <c r="J16" s="58">
        <v>197.14486261999991</v>
      </c>
      <c r="K16" s="202">
        <v>8.9</v>
      </c>
      <c r="N16" s="209"/>
      <c r="O16" s="209"/>
    </row>
    <row r="17" spans="1:15" s="50" customFormat="1" ht="19.5" customHeight="1" x14ac:dyDescent="0.3">
      <c r="A17" s="54"/>
      <c r="B17" s="54"/>
      <c r="C17" s="54" t="s">
        <v>21</v>
      </c>
      <c r="D17" s="54"/>
      <c r="E17" s="59"/>
      <c r="F17" s="58">
        <v>2194.05024804</v>
      </c>
      <c r="G17" s="59"/>
      <c r="H17" s="164">
        <v>2194.05024804</v>
      </c>
      <c r="I17" s="58">
        <v>2010.4616610200001</v>
      </c>
      <c r="J17" s="58">
        <v>183.58858701999998</v>
      </c>
      <c r="K17" s="201">
        <v>9.1</v>
      </c>
      <c r="N17" s="209"/>
      <c r="O17" s="209"/>
    </row>
    <row r="18" spans="1:15" s="50" customFormat="1" ht="19.5" customHeight="1" x14ac:dyDescent="0.3">
      <c r="A18" s="54"/>
      <c r="B18" s="54" t="s">
        <v>22</v>
      </c>
      <c r="C18" s="54" t="s">
        <v>23</v>
      </c>
      <c r="D18" s="54"/>
      <c r="E18" s="157"/>
      <c r="F18" s="58">
        <v>54720.479504900002</v>
      </c>
      <c r="G18" s="59"/>
      <c r="H18" s="164">
        <v>54720.479504900002</v>
      </c>
      <c r="I18" s="58">
        <v>54701.837001649998</v>
      </c>
      <c r="J18" s="58">
        <v>18.642503250004665</v>
      </c>
      <c r="K18" s="201">
        <v>0</v>
      </c>
      <c r="N18" s="209"/>
      <c r="O18" s="209"/>
    </row>
    <row r="19" spans="1:15" s="50" customFormat="1" ht="19.5" customHeight="1" x14ac:dyDescent="0.3">
      <c r="A19" s="54"/>
      <c r="B19" s="54" t="s">
        <v>24</v>
      </c>
      <c r="C19" s="54" t="s">
        <v>25</v>
      </c>
      <c r="D19" s="54"/>
      <c r="E19" s="59"/>
      <c r="F19" s="59"/>
      <c r="G19" s="59"/>
      <c r="H19" s="164"/>
      <c r="I19" s="59"/>
      <c r="J19" s="58"/>
      <c r="K19" s="201"/>
      <c r="N19" s="209"/>
      <c r="O19" s="209"/>
    </row>
    <row r="20" spans="1:15" s="50" customFormat="1" ht="19.5" hidden="1" customHeight="1" x14ac:dyDescent="0.3">
      <c r="A20" s="54"/>
      <c r="B20" s="54"/>
      <c r="C20" s="54"/>
      <c r="E20" s="59">
        <v>0</v>
      </c>
      <c r="F20" s="59"/>
      <c r="G20" s="59"/>
      <c r="H20" s="164">
        <v>0</v>
      </c>
      <c r="I20" s="59">
        <v>0</v>
      </c>
      <c r="J20" s="58">
        <v>0</v>
      </c>
      <c r="K20" s="201" t="s">
        <v>108</v>
      </c>
      <c r="N20" s="209"/>
      <c r="O20" s="209"/>
    </row>
    <row r="21" spans="1:15" s="50" customFormat="1" ht="19.5" customHeight="1" x14ac:dyDescent="0.3">
      <c r="A21" s="54"/>
      <c r="B21" s="54"/>
      <c r="C21" s="54" t="s">
        <v>26</v>
      </c>
      <c r="D21" s="54" t="s">
        <v>27</v>
      </c>
      <c r="E21" s="58">
        <v>141753.29350589</v>
      </c>
      <c r="F21" s="59"/>
      <c r="G21" s="59"/>
      <c r="H21" s="164">
        <v>141753.29350589</v>
      </c>
      <c r="I21" s="58">
        <v>143844.63650135</v>
      </c>
      <c r="J21" s="58">
        <v>-2091.3429954599997</v>
      </c>
      <c r="K21" s="201">
        <v>-1.5</v>
      </c>
      <c r="N21" s="209"/>
      <c r="O21" s="209"/>
    </row>
    <row r="22" spans="1:15" s="50" customFormat="1" ht="19.5" customHeight="1" x14ac:dyDescent="0.3">
      <c r="A22" s="54"/>
      <c r="B22" s="54"/>
      <c r="C22" s="54" t="s">
        <v>28</v>
      </c>
      <c r="D22" s="54" t="s">
        <v>29</v>
      </c>
      <c r="E22" s="58">
        <v>2353.43780591</v>
      </c>
      <c r="F22" s="59"/>
      <c r="G22" s="59"/>
      <c r="H22" s="164">
        <v>2353.43780591</v>
      </c>
      <c r="I22" s="58">
        <v>1979.3133847399999</v>
      </c>
      <c r="J22" s="58">
        <v>374.12442117000001</v>
      </c>
      <c r="K22" s="201">
        <v>18.899999999999999</v>
      </c>
      <c r="N22" s="209"/>
      <c r="O22" s="209"/>
    </row>
    <row r="23" spans="1:15" s="50" customFormat="1" ht="19.5" customHeight="1" x14ac:dyDescent="0.3">
      <c r="A23" s="54"/>
      <c r="B23" s="54" t="s">
        <v>16</v>
      </c>
      <c r="C23" s="54"/>
      <c r="D23" s="54"/>
      <c r="E23" s="59"/>
      <c r="F23" s="58">
        <v>144106.73131180002</v>
      </c>
      <c r="G23" s="58"/>
      <c r="H23" s="164">
        <v>144106.73131180002</v>
      </c>
      <c r="I23" s="58">
        <v>145823.94988609001</v>
      </c>
      <c r="J23" s="58">
        <v>-1717.2185742899892</v>
      </c>
      <c r="K23" s="201">
        <v>-1.2</v>
      </c>
      <c r="N23" s="209"/>
      <c r="O23" s="209"/>
    </row>
    <row r="24" spans="1:15" s="60" customFormat="1" ht="39.75" customHeight="1" x14ac:dyDescent="0.25">
      <c r="A24" s="54"/>
      <c r="B24" s="54" t="s">
        <v>30</v>
      </c>
      <c r="C24" s="222" t="s">
        <v>31</v>
      </c>
      <c r="D24" s="222"/>
      <c r="E24" s="157"/>
      <c r="F24" s="58">
        <v>6202.7488449100001</v>
      </c>
      <c r="G24" s="59"/>
      <c r="H24" s="164">
        <v>6202.7488449100001</v>
      </c>
      <c r="I24" s="58">
        <v>5690.4026960900001</v>
      </c>
      <c r="J24" s="58">
        <v>512.34614882000005</v>
      </c>
      <c r="K24" s="202">
        <v>9</v>
      </c>
      <c r="N24" s="216"/>
      <c r="O24" s="209"/>
    </row>
    <row r="25" spans="1:15" s="50" customFormat="1" ht="19.5" customHeight="1" x14ac:dyDescent="0.3">
      <c r="A25" s="54"/>
      <c r="B25" s="54" t="s">
        <v>32</v>
      </c>
      <c r="C25" s="54" t="s">
        <v>33</v>
      </c>
      <c r="D25" s="54"/>
      <c r="E25" s="59"/>
      <c r="F25" s="58">
        <v>4616.0408635900003</v>
      </c>
      <c r="G25" s="59"/>
      <c r="H25" s="164">
        <v>4616.0408635900003</v>
      </c>
      <c r="I25" s="58">
        <v>4008.8968444000002</v>
      </c>
      <c r="J25" s="58">
        <v>607.14401919000011</v>
      </c>
      <c r="K25" s="201">
        <v>15.1</v>
      </c>
      <c r="N25" s="209"/>
      <c r="O25" s="209"/>
    </row>
    <row r="26" spans="1:15" s="50" customFormat="1" ht="19.5" customHeight="1" x14ac:dyDescent="0.3">
      <c r="A26" s="54"/>
      <c r="B26" s="54" t="s">
        <v>16</v>
      </c>
      <c r="C26" s="54"/>
      <c r="D26" s="54"/>
      <c r="E26" s="59"/>
      <c r="F26" s="59"/>
      <c r="G26" s="58">
        <v>217545.51986076002</v>
      </c>
      <c r="H26" s="164">
        <v>217545.51986076002</v>
      </c>
      <c r="I26" s="58">
        <v>217562.00223946001</v>
      </c>
      <c r="J26" s="58">
        <v>-16.482378699991386</v>
      </c>
      <c r="K26" s="201">
        <v>0</v>
      </c>
      <c r="N26" s="209"/>
      <c r="O26" s="209"/>
    </row>
    <row r="27" spans="1:15" s="50" customFormat="1" ht="19.5" customHeight="1" x14ac:dyDescent="0.3">
      <c r="A27" s="54" t="s">
        <v>34</v>
      </c>
      <c r="B27" s="54" t="s">
        <v>35</v>
      </c>
      <c r="C27" s="54"/>
      <c r="D27" s="54"/>
      <c r="E27" s="59"/>
      <c r="F27" s="59"/>
      <c r="G27" s="58">
        <v>9372.4051882000003</v>
      </c>
      <c r="H27" s="164">
        <v>9372.4051882000003</v>
      </c>
      <c r="I27" s="58">
        <v>9663.7315492100006</v>
      </c>
      <c r="J27" s="58">
        <v>-291.32636101000026</v>
      </c>
      <c r="K27" s="201">
        <v>-3</v>
      </c>
      <c r="N27" s="209"/>
      <c r="O27" s="209"/>
    </row>
    <row r="28" spans="1:15" s="50" customFormat="1" ht="19.5" customHeight="1" x14ac:dyDescent="0.3">
      <c r="A28" s="54" t="s">
        <v>36</v>
      </c>
      <c r="B28" s="54" t="s">
        <v>37</v>
      </c>
      <c r="C28" s="54"/>
      <c r="D28" s="54"/>
      <c r="E28" s="59"/>
      <c r="F28" s="59"/>
      <c r="G28" s="58">
        <v>4218.8313088200002</v>
      </c>
      <c r="H28" s="164">
        <v>4218.8313088200002</v>
      </c>
      <c r="I28" s="58">
        <v>4169.2669978200001</v>
      </c>
      <c r="J28" s="58">
        <v>49.564311000000089</v>
      </c>
      <c r="K28" s="201">
        <v>1.2</v>
      </c>
      <c r="N28" s="209"/>
      <c r="O28" s="209"/>
    </row>
    <row r="29" spans="1:15" s="50" customFormat="1" ht="19.5" customHeight="1" x14ac:dyDescent="0.3">
      <c r="A29" s="54" t="s">
        <v>38</v>
      </c>
      <c r="B29" s="54" t="s">
        <v>39</v>
      </c>
      <c r="C29" s="54"/>
      <c r="D29" s="54"/>
      <c r="E29" s="59"/>
      <c r="F29" s="59"/>
      <c r="G29" s="59"/>
      <c r="H29" s="164"/>
      <c r="I29" s="59"/>
      <c r="J29" s="58"/>
      <c r="K29" s="201"/>
      <c r="N29" s="209"/>
      <c r="O29" s="209"/>
    </row>
    <row r="30" spans="1:15" s="50" customFormat="1" ht="19.5" customHeight="1" x14ac:dyDescent="0.3">
      <c r="A30" s="54"/>
      <c r="B30" s="54" t="s">
        <v>12</v>
      </c>
      <c r="C30" s="54" t="s">
        <v>40</v>
      </c>
      <c r="D30" s="54"/>
      <c r="E30" s="59"/>
      <c r="F30" s="58">
        <v>460.01854800000001</v>
      </c>
      <c r="G30" s="59"/>
      <c r="H30" s="164">
        <v>460.01854800000001</v>
      </c>
      <c r="I30" s="58">
        <v>439.77914657000002</v>
      </c>
      <c r="J30" s="58">
        <v>20.239401429999987</v>
      </c>
      <c r="K30" s="201">
        <v>4.5999999999999996</v>
      </c>
      <c r="N30" s="209"/>
      <c r="O30" s="209"/>
    </row>
    <row r="31" spans="1:15" s="50" customFormat="1" ht="19.5" customHeight="1" x14ac:dyDescent="0.3">
      <c r="A31" s="54"/>
      <c r="B31" s="54" t="s">
        <v>14</v>
      </c>
      <c r="C31" s="54" t="s">
        <v>41</v>
      </c>
      <c r="D31" s="54"/>
      <c r="E31" s="59"/>
      <c r="F31" s="58">
        <v>16453.23355664</v>
      </c>
      <c r="G31" s="59"/>
      <c r="H31" s="164">
        <v>16453.23355664</v>
      </c>
      <c r="I31" s="58">
        <v>13384.74636678</v>
      </c>
      <c r="J31" s="58">
        <v>3068.4871898599995</v>
      </c>
      <c r="K31" s="201">
        <v>22.9</v>
      </c>
      <c r="N31" s="209"/>
      <c r="O31" s="209"/>
    </row>
    <row r="32" spans="1:15" s="50" customFormat="1" ht="19.5" customHeight="1" x14ac:dyDescent="0.3">
      <c r="A32" s="54"/>
      <c r="B32" s="54" t="s">
        <v>16</v>
      </c>
      <c r="C32" s="54"/>
      <c r="D32" s="54"/>
      <c r="E32" s="59"/>
      <c r="F32" s="59"/>
      <c r="G32" s="58">
        <v>16913.25210464</v>
      </c>
      <c r="H32" s="164">
        <v>16913.25210464</v>
      </c>
      <c r="I32" s="58">
        <v>13824.52551335</v>
      </c>
      <c r="J32" s="58">
        <v>3088.7265912900002</v>
      </c>
      <c r="K32" s="201">
        <v>22.3</v>
      </c>
      <c r="N32" s="209"/>
      <c r="O32" s="209"/>
    </row>
    <row r="33" spans="1:15" s="50" customFormat="1" ht="39" customHeight="1" x14ac:dyDescent="0.25">
      <c r="A33" s="54" t="s">
        <v>42</v>
      </c>
      <c r="B33" s="222" t="s">
        <v>43</v>
      </c>
      <c r="C33" s="222"/>
      <c r="D33" s="222"/>
      <c r="E33" s="59"/>
      <c r="F33" s="59"/>
      <c r="G33" s="58">
        <v>3787.5386020199999</v>
      </c>
      <c r="H33" s="164">
        <v>3787.5386020199999</v>
      </c>
      <c r="I33" s="58">
        <v>3625.3624183299999</v>
      </c>
      <c r="J33" s="58">
        <v>162.17618369000002</v>
      </c>
      <c r="K33" s="202">
        <v>4.5</v>
      </c>
      <c r="N33" s="209"/>
      <c r="O33" s="209"/>
    </row>
    <row r="34" spans="1:15" s="50" customFormat="1" ht="19.5" customHeight="1" x14ac:dyDescent="0.3">
      <c r="A34" s="54" t="s">
        <v>44</v>
      </c>
      <c r="B34" s="54" t="s">
        <v>45</v>
      </c>
      <c r="C34" s="54"/>
      <c r="D34" s="54"/>
      <c r="E34" s="59"/>
      <c r="F34" s="59"/>
      <c r="G34" s="59"/>
      <c r="H34" s="164"/>
      <c r="I34" s="59"/>
      <c r="J34" s="58"/>
      <c r="K34" s="201"/>
      <c r="N34" s="209"/>
      <c r="O34" s="209"/>
    </row>
    <row r="35" spans="1:15" s="60" customFormat="1" ht="19.5" customHeight="1" x14ac:dyDescent="0.3">
      <c r="A35" s="61"/>
      <c r="B35" s="62" t="s">
        <v>46</v>
      </c>
      <c r="C35" s="61"/>
      <c r="D35" s="61"/>
      <c r="E35" s="155"/>
      <c r="F35" s="58">
        <v>9667.6026498899992</v>
      </c>
      <c r="G35" s="59"/>
      <c r="H35" s="164">
        <v>9667.6026498899992</v>
      </c>
      <c r="I35" s="58">
        <v>9563.2697891299995</v>
      </c>
      <c r="J35" s="58">
        <v>104.33286075999968</v>
      </c>
      <c r="K35" s="201">
        <v>1.1000000000000001</v>
      </c>
      <c r="N35" s="216"/>
      <c r="O35" s="209"/>
    </row>
    <row r="36" spans="1:15" s="60" customFormat="1" ht="19.5" customHeight="1" x14ac:dyDescent="0.3">
      <c r="A36" s="61"/>
      <c r="B36" s="62" t="s">
        <v>47</v>
      </c>
      <c r="C36" s="61"/>
      <c r="D36" s="61"/>
      <c r="E36" s="155"/>
      <c r="F36" s="58">
        <v>-196.97020834</v>
      </c>
      <c r="G36" s="59"/>
      <c r="H36" s="164">
        <v>-196.97020834</v>
      </c>
      <c r="I36" s="58">
        <v>-134.93186359000001</v>
      </c>
      <c r="J36" s="58">
        <v>-62.038344749999993</v>
      </c>
      <c r="K36" s="201">
        <v>-46</v>
      </c>
      <c r="N36" s="216"/>
      <c r="O36" s="209"/>
    </row>
    <row r="37" spans="1:15" s="64" customFormat="1" ht="19.5" customHeight="1" x14ac:dyDescent="0.3">
      <c r="A37" s="54"/>
      <c r="B37" s="62" t="s">
        <v>48</v>
      </c>
      <c r="C37" s="54"/>
      <c r="D37" s="54"/>
      <c r="E37" s="59"/>
      <c r="F37" s="59"/>
      <c r="G37" s="58">
        <v>9470.6324415499985</v>
      </c>
      <c r="H37" s="164">
        <v>9470.6324415499985</v>
      </c>
      <c r="I37" s="58">
        <v>9428.3379255399996</v>
      </c>
      <c r="J37" s="58">
        <v>42.294516009998915</v>
      </c>
      <c r="K37" s="201">
        <v>0.4</v>
      </c>
      <c r="N37" s="217"/>
      <c r="O37" s="209"/>
    </row>
    <row r="38" spans="1:15" s="50" customFormat="1" ht="19.5" customHeight="1" x14ac:dyDescent="0.3">
      <c r="A38" s="54" t="s">
        <v>49</v>
      </c>
      <c r="B38" s="54" t="s">
        <v>50</v>
      </c>
      <c r="C38" s="54"/>
      <c r="D38" s="54"/>
      <c r="E38" s="59"/>
      <c r="F38" s="59"/>
      <c r="G38" s="58">
        <v>731.08524680000005</v>
      </c>
      <c r="H38" s="164">
        <v>731.08524680000005</v>
      </c>
      <c r="I38" s="58">
        <v>534.41777583999999</v>
      </c>
      <c r="J38" s="58">
        <v>196.66747096000006</v>
      </c>
      <c r="K38" s="201">
        <v>36.799999999999997</v>
      </c>
      <c r="N38" s="209"/>
      <c r="O38" s="209"/>
    </row>
    <row r="39" spans="1:15" s="50" customFormat="1" ht="19.5" customHeight="1" x14ac:dyDescent="0.3">
      <c r="A39" s="54" t="s">
        <v>12</v>
      </c>
      <c r="B39" s="54" t="s">
        <v>51</v>
      </c>
      <c r="C39" s="54"/>
      <c r="D39" s="54"/>
      <c r="E39" s="59"/>
      <c r="F39" s="59"/>
      <c r="G39" s="58">
        <v>2972.1773961700001</v>
      </c>
      <c r="H39" s="164">
        <v>2972.1773961700001</v>
      </c>
      <c r="I39" s="58">
        <v>3107.4514798199998</v>
      </c>
      <c r="J39" s="58">
        <v>-135.27408364999974</v>
      </c>
      <c r="K39" s="201">
        <v>-4.4000000000000004</v>
      </c>
      <c r="N39" s="209"/>
      <c r="O39" s="209"/>
    </row>
    <row r="40" spans="1:15" s="50" customFormat="1" ht="19.5" customHeight="1" outlineLevel="1" x14ac:dyDescent="0.3">
      <c r="A40" s="65" t="s">
        <v>52</v>
      </c>
      <c r="B40" s="65" t="s">
        <v>53</v>
      </c>
      <c r="C40" s="65"/>
      <c r="D40" s="65"/>
      <c r="E40" s="158"/>
      <c r="F40" s="158"/>
      <c r="G40" s="58">
        <v>120.37483261</v>
      </c>
      <c r="H40" s="164">
        <v>120.37483261</v>
      </c>
      <c r="I40" s="58">
        <v>117.74843265</v>
      </c>
      <c r="J40" s="58">
        <v>2.6263999600000005</v>
      </c>
      <c r="K40" s="201">
        <v>2.2000000000000002</v>
      </c>
      <c r="N40" s="209"/>
      <c r="O40" s="209"/>
    </row>
    <row r="41" spans="1:15" s="69" customFormat="1" ht="19.5" customHeight="1" thickBot="1" x14ac:dyDescent="0.35">
      <c r="A41" s="66" t="s">
        <v>54</v>
      </c>
      <c r="B41" s="67"/>
      <c r="C41" s="67"/>
      <c r="D41" s="67"/>
      <c r="E41" s="159"/>
      <c r="F41" s="159"/>
      <c r="G41" s="68">
        <v>268846.74764745001</v>
      </c>
      <c r="H41" s="165">
        <v>268846.74764745001</v>
      </c>
      <c r="I41" s="68">
        <v>265722.03037965001</v>
      </c>
      <c r="J41" s="68">
        <v>3124.7172678000061</v>
      </c>
      <c r="K41" s="203">
        <v>1.2</v>
      </c>
      <c r="M41" s="169"/>
      <c r="N41" s="213"/>
      <c r="O41" s="209"/>
    </row>
    <row r="42" spans="1:15" s="73" customFormat="1" ht="19.5" customHeight="1" thickTop="1" x14ac:dyDescent="0.25">
      <c r="A42" s="50"/>
      <c r="B42" s="50"/>
      <c r="C42" s="50"/>
      <c r="D42" s="70"/>
      <c r="E42" s="71"/>
      <c r="F42" s="71"/>
      <c r="G42" s="71"/>
      <c r="H42" s="71"/>
      <c r="I42" s="71"/>
      <c r="J42" s="71"/>
      <c r="K42" s="72"/>
    </row>
    <row r="43" spans="1:15" s="57" customFormat="1" ht="15" customHeight="1" x14ac:dyDescent="0.25">
      <c r="A43" s="195"/>
      <c r="D43" s="74"/>
      <c r="E43" s="75"/>
      <c r="F43" s="75"/>
      <c r="G43" s="76"/>
      <c r="H43" s="77"/>
      <c r="I43" s="76"/>
      <c r="J43" s="78"/>
      <c r="K43" s="79"/>
    </row>
    <row r="44" spans="1:15" s="57" customFormat="1" ht="15" customHeight="1" x14ac:dyDescent="0.35">
      <c r="A44" s="195"/>
      <c r="B44" s="32"/>
      <c r="C44" s="32"/>
      <c r="D44" s="80"/>
      <c r="E44" s="30"/>
      <c r="F44" s="30"/>
      <c r="G44" s="81"/>
      <c r="H44" s="30"/>
      <c r="I44" s="81"/>
      <c r="J44" s="81"/>
      <c r="K44" s="168"/>
    </row>
    <row r="45" spans="1:15" x14ac:dyDescent="0.25">
      <c r="G45" s="81"/>
      <c r="H45" s="81"/>
      <c r="I45" s="81"/>
    </row>
    <row r="50" spans="2:9" x14ac:dyDescent="0.25">
      <c r="B50" s="173"/>
      <c r="C50" s="173"/>
      <c r="D50" s="174"/>
      <c r="E50" s="175"/>
      <c r="F50" s="175"/>
      <c r="G50" s="176"/>
      <c r="H50" s="176"/>
      <c r="I50" s="176"/>
    </row>
    <row r="93" spans="1:11" x14ac:dyDescent="0.25">
      <c r="A93" s="82"/>
      <c r="B93" s="82"/>
      <c r="C93" s="82"/>
      <c r="D93" s="82"/>
      <c r="E93" s="69"/>
      <c r="F93" s="69"/>
      <c r="G93" s="69"/>
      <c r="H93" s="50"/>
      <c r="I93" s="69"/>
      <c r="J93" s="69"/>
      <c r="K93" s="83" t="s">
        <v>55</v>
      </c>
    </row>
    <row r="94" spans="1:11" s="50" customFormat="1" x14ac:dyDescent="0.25">
      <c r="A94" s="32"/>
      <c r="B94" s="32"/>
      <c r="C94" s="32"/>
      <c r="D94" s="80"/>
      <c r="E94" s="30"/>
      <c r="F94" s="30"/>
      <c r="G94" s="30"/>
      <c r="H94" s="30"/>
      <c r="I94" s="30"/>
      <c r="J94" s="30"/>
      <c r="K94" s="31"/>
    </row>
    <row r="95" spans="1:11" ht="19.5" customHeight="1" x14ac:dyDescent="0.3">
      <c r="A95" s="84" t="e">
        <f>#REF!</f>
        <v>#REF!</v>
      </c>
      <c r="B95" s="84"/>
      <c r="C95" s="84"/>
      <c r="D95" s="85"/>
      <c r="E95" s="86"/>
      <c r="F95" s="86"/>
      <c r="G95" s="86"/>
      <c r="K95" s="52"/>
    </row>
    <row r="96" spans="1:11" s="50" customFormat="1" ht="15.6" x14ac:dyDescent="0.3">
      <c r="A96" s="45" t="e">
        <f>#REF!</f>
        <v>#REF!</v>
      </c>
      <c r="B96" s="45"/>
      <c r="C96" s="45"/>
      <c r="D96" s="80"/>
      <c r="E96" s="30"/>
      <c r="F96" s="30"/>
      <c r="G96" s="30"/>
      <c r="H96" s="30"/>
      <c r="I96" s="30"/>
      <c r="J96" s="30"/>
      <c r="K96" s="31"/>
    </row>
    <row r="97" spans="1:11" s="50" customFormat="1" x14ac:dyDescent="0.25">
      <c r="A97" s="32"/>
      <c r="B97" s="32"/>
      <c r="C97" s="32"/>
      <c r="D97" s="80"/>
      <c r="E97" s="30"/>
      <c r="F97" s="30"/>
      <c r="G97" s="30"/>
      <c r="H97" s="30"/>
      <c r="I97" s="30"/>
      <c r="J97" s="30"/>
      <c r="K97" s="31"/>
    </row>
    <row r="98" spans="1:11" s="50" customFormat="1" ht="13.8" x14ac:dyDescent="0.25">
      <c r="A98" s="219" t="s">
        <v>56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1:11" s="50" customFormat="1" x14ac:dyDescent="0.25">
      <c r="A99" s="32"/>
      <c r="B99" s="32"/>
      <c r="C99" s="32"/>
      <c r="D99" s="80"/>
      <c r="E99" s="30"/>
      <c r="F99" s="30"/>
      <c r="G99" s="30"/>
      <c r="H99" s="30"/>
      <c r="I99" s="30"/>
      <c r="J99" s="30"/>
      <c r="K99" s="31"/>
    </row>
    <row r="100" spans="1:11" s="50" customFormat="1" x14ac:dyDescent="0.25">
      <c r="A100" s="32"/>
      <c r="B100" s="32"/>
      <c r="C100" s="32"/>
      <c r="D100" s="80"/>
      <c r="E100" s="30"/>
      <c r="F100" s="30"/>
      <c r="G100" s="30"/>
      <c r="H100" s="30"/>
      <c r="I100" s="32"/>
      <c r="J100" s="30"/>
      <c r="K100" s="31"/>
    </row>
    <row r="101" spans="1:11" s="50" customFormat="1" ht="13.8" x14ac:dyDescent="0.25">
      <c r="A101" s="82"/>
      <c r="B101" s="82"/>
      <c r="C101" s="82"/>
      <c r="D101" s="82"/>
      <c r="E101" s="69"/>
      <c r="F101" s="69"/>
      <c r="G101" s="69"/>
      <c r="I101" s="69"/>
      <c r="J101" s="69"/>
      <c r="K101" s="87"/>
    </row>
    <row r="102" spans="1:11" s="50" customFormat="1" ht="13.8" x14ac:dyDescent="0.25">
      <c r="A102" s="82"/>
      <c r="B102" s="82"/>
      <c r="C102" s="82"/>
      <c r="D102" s="82"/>
      <c r="E102" s="69"/>
      <c r="F102" s="69"/>
      <c r="G102" s="69"/>
      <c r="I102" s="69"/>
      <c r="J102" s="69"/>
      <c r="K102" s="87"/>
    </row>
    <row r="103" spans="1:11" s="50" customFormat="1" x14ac:dyDescent="0.25">
      <c r="A103" s="32"/>
      <c r="B103" s="32"/>
      <c r="C103" s="32"/>
      <c r="D103" s="80"/>
      <c r="E103" s="30"/>
      <c r="F103" s="30"/>
      <c r="G103" s="30"/>
      <c r="H103" s="30"/>
      <c r="I103" s="30"/>
      <c r="J103" s="30"/>
      <c r="K103" s="31"/>
    </row>
  </sheetData>
  <mergeCells count="6">
    <mergeCell ref="A98:K98"/>
    <mergeCell ref="E9:H9"/>
    <mergeCell ref="C15:D15"/>
    <mergeCell ref="C16:D16"/>
    <mergeCell ref="C24:D24"/>
    <mergeCell ref="B33:D33"/>
  </mergeCells>
  <pageMargins left="0.6692913385826772" right="0.39370078740157483" top="0.78740157480314965" bottom="0.78740157480314965" header="0.19685039370078741" footer="0.31496062992125984"/>
  <pageSetup paperSize="9" scale="62" fitToHeight="0" orientation="portrait" r:id="rId1"/>
  <rowBreaks count="1" manualBreakCount="1">
    <brk id="92" max="8" man="1"/>
  </rowBreaks>
  <customProperties>
    <customPr name="_pios_id" r:id="rId2"/>
    <customPr name="CofWorksheetType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09C"/>
  </sheetPr>
  <dimension ref="A1:R130"/>
  <sheetViews>
    <sheetView showGridLines="0" topLeftCell="A24" zoomScale="70" zoomScaleNormal="70" zoomScaleSheetLayoutView="70" workbookViewId="0">
      <selection activeCell="K52" sqref="K52"/>
    </sheetView>
  </sheetViews>
  <sheetFormatPr baseColWidth="10" defaultColWidth="5" defaultRowHeight="15" outlineLevelRow="1" outlineLevelCol="1" x14ac:dyDescent="0.25"/>
  <cols>
    <col min="1" max="1" width="6.44140625" style="95" customWidth="1"/>
    <col min="2" max="3" width="6.44140625" style="94" customWidth="1"/>
    <col min="4" max="4" width="40.88671875" style="94" customWidth="1"/>
    <col min="5" max="5" width="14.6640625" style="94" customWidth="1"/>
    <col min="6" max="6" width="14.6640625" style="95" customWidth="1"/>
    <col min="7" max="7" width="14.6640625" style="95" hidden="1" customWidth="1" outlineLevel="1"/>
    <col min="8" max="8" width="16.44140625" style="94" customWidth="1" collapsed="1"/>
    <col min="9" max="9" width="14.6640625" style="94" customWidth="1"/>
    <col min="10" max="10" width="15.33203125" style="94" customWidth="1"/>
    <col min="11" max="13" width="5" style="94"/>
    <col min="14" max="14" width="11" style="94" customWidth="1"/>
    <col min="15" max="15" width="10.33203125" style="94" customWidth="1"/>
    <col min="16" max="16384" width="5" style="94"/>
  </cols>
  <sheetData>
    <row r="1" spans="1:18" s="32" customFormat="1" x14ac:dyDescent="0.25">
      <c r="D1" s="80"/>
      <c r="E1" s="30"/>
      <c r="F1" s="30"/>
      <c r="G1" s="30"/>
      <c r="H1" s="30"/>
      <c r="I1" s="30"/>
      <c r="J1" s="30"/>
    </row>
    <row r="2" spans="1:18" s="30" customFormat="1" x14ac:dyDescent="0.25">
      <c r="A2" s="30" t="s">
        <v>5</v>
      </c>
      <c r="L2" s="32"/>
      <c r="M2" s="32"/>
      <c r="N2" s="33"/>
      <c r="O2" s="34"/>
      <c r="P2" s="34"/>
      <c r="Q2" s="35"/>
      <c r="R2" s="35"/>
    </row>
    <row r="3" spans="1:18" s="32" customFormat="1" ht="27.6" x14ac:dyDescent="0.45">
      <c r="A3" s="36" t="s">
        <v>6</v>
      </c>
      <c r="B3" s="36"/>
      <c r="C3" s="36"/>
      <c r="N3" s="33"/>
      <c r="O3" s="38"/>
      <c r="P3" s="38"/>
      <c r="Q3" s="39"/>
      <c r="R3" s="39"/>
    </row>
    <row r="4" spans="1:18" s="42" customFormat="1" ht="28.2" thickBot="1" x14ac:dyDescent="0.5">
      <c r="A4" s="167" t="s">
        <v>105</v>
      </c>
      <c r="B4" s="162"/>
      <c r="C4" s="162"/>
      <c r="D4" s="163"/>
      <c r="E4" s="40"/>
      <c r="F4" s="40"/>
      <c r="G4" s="40"/>
      <c r="H4" s="40"/>
      <c r="I4" s="40"/>
      <c r="J4" s="40"/>
      <c r="L4" s="32"/>
      <c r="M4" s="32"/>
      <c r="N4" s="33"/>
      <c r="O4" s="43"/>
      <c r="P4" s="43"/>
      <c r="Q4" s="44"/>
      <c r="R4" s="44"/>
    </row>
    <row r="5" spans="1:18" s="32" customFormat="1" ht="15.6" x14ac:dyDescent="0.3">
      <c r="A5" s="45"/>
      <c r="B5" s="45"/>
      <c r="C5" s="45"/>
      <c r="D5" s="46"/>
      <c r="E5" s="47"/>
      <c r="F5" s="47"/>
      <c r="G5" s="47"/>
      <c r="H5" s="47"/>
      <c r="I5" s="47"/>
      <c r="J5" s="48"/>
    </row>
    <row r="6" spans="1:18" s="32" customFormat="1" ht="15.6" x14ac:dyDescent="0.3">
      <c r="A6" s="45"/>
      <c r="B6" s="45"/>
      <c r="C6" s="45"/>
      <c r="D6" s="46"/>
      <c r="E6" s="47"/>
      <c r="F6" s="47"/>
      <c r="G6" s="47"/>
      <c r="H6" s="47"/>
      <c r="I6" s="47"/>
      <c r="J6" s="48"/>
    </row>
    <row r="7" spans="1:18" s="32" customFormat="1" ht="15.6" x14ac:dyDescent="0.3">
      <c r="A7" s="45"/>
      <c r="B7" s="45"/>
      <c r="C7" s="45"/>
      <c r="D7" s="46"/>
      <c r="E7" s="47"/>
      <c r="F7" s="47"/>
      <c r="G7" s="47"/>
      <c r="H7" s="47"/>
      <c r="I7" s="47"/>
      <c r="J7" s="48"/>
    </row>
    <row r="8" spans="1:18" s="32" customFormat="1" x14ac:dyDescent="0.25">
      <c r="A8" s="50"/>
      <c r="B8" s="50"/>
      <c r="C8" s="50"/>
      <c r="D8" s="51"/>
      <c r="E8" s="47"/>
      <c r="F8" s="47"/>
      <c r="G8" s="47"/>
      <c r="H8" s="47"/>
      <c r="I8" s="47"/>
      <c r="J8" s="47"/>
    </row>
    <row r="9" spans="1:18" s="50" customFormat="1" ht="36" customHeight="1" thickBot="1" x14ac:dyDescent="0.35">
      <c r="A9" s="88" t="s">
        <v>7</v>
      </c>
      <c r="B9" s="88"/>
      <c r="C9" s="88"/>
      <c r="D9" s="88"/>
      <c r="E9" s="223" t="s">
        <v>104</v>
      </c>
      <c r="F9" s="223"/>
      <c r="G9" s="171"/>
      <c r="H9" s="166" t="s">
        <v>102</v>
      </c>
      <c r="I9" s="172" t="s">
        <v>8</v>
      </c>
      <c r="J9" s="172" t="s">
        <v>9</v>
      </c>
    </row>
    <row r="10" spans="1:18" s="89" customFormat="1" ht="19.95" customHeight="1" x14ac:dyDescent="0.25">
      <c r="A10" s="54" t="s">
        <v>10</v>
      </c>
      <c r="B10" s="54" t="s">
        <v>57</v>
      </c>
      <c r="C10" s="54"/>
      <c r="D10" s="54"/>
      <c r="E10" s="55"/>
      <c r="F10" s="55"/>
      <c r="G10" s="55"/>
      <c r="H10" s="58"/>
      <c r="I10" s="58"/>
      <c r="J10" s="58"/>
      <c r="N10" s="206"/>
      <c r="O10" s="207"/>
    </row>
    <row r="11" spans="1:18" s="90" customFormat="1" ht="19.95" customHeight="1" x14ac:dyDescent="0.3">
      <c r="A11" s="54"/>
      <c r="B11" s="54" t="s">
        <v>12</v>
      </c>
      <c r="C11" s="54" t="s">
        <v>58</v>
      </c>
      <c r="D11" s="50"/>
      <c r="E11" s="58">
        <v>7430.2054473400003</v>
      </c>
      <c r="F11" s="59"/>
      <c r="G11" s="164">
        <v>7430.2054473400003</v>
      </c>
      <c r="H11" s="58">
        <v>7418.0779367699997</v>
      </c>
      <c r="I11" s="58">
        <v>12.127510570000595</v>
      </c>
      <c r="J11" s="201">
        <v>0.2</v>
      </c>
      <c r="N11" s="208"/>
      <c r="O11" s="209"/>
    </row>
    <row r="12" spans="1:18" s="90" customFormat="1" ht="19.95" customHeight="1" x14ac:dyDescent="0.3">
      <c r="A12" s="54"/>
      <c r="B12" s="54" t="s">
        <v>14</v>
      </c>
      <c r="C12" s="54" t="s">
        <v>59</v>
      </c>
      <c r="D12" s="54"/>
      <c r="E12" s="58">
        <v>13705.88058189</v>
      </c>
      <c r="F12" s="59"/>
      <c r="G12" s="164">
        <v>13705.88058189</v>
      </c>
      <c r="H12" s="58">
        <v>15035.654444080001</v>
      </c>
      <c r="I12" s="58">
        <v>-1329.7738621900007</v>
      </c>
      <c r="J12" s="201">
        <v>-8.8000000000000007</v>
      </c>
      <c r="N12" s="208"/>
      <c r="O12" s="209"/>
    </row>
    <row r="13" spans="1:18" s="90" customFormat="1" ht="19.95" customHeight="1" x14ac:dyDescent="0.3">
      <c r="A13" s="54"/>
      <c r="B13" s="54" t="s">
        <v>22</v>
      </c>
      <c r="C13" s="54" t="s">
        <v>60</v>
      </c>
      <c r="D13" s="54"/>
      <c r="E13" s="58">
        <v>4025.1184569500001</v>
      </c>
      <c r="F13" s="59"/>
      <c r="G13" s="164">
        <v>4025.1184569500001</v>
      </c>
      <c r="H13" s="58">
        <v>5182.6150790299998</v>
      </c>
      <c r="I13" s="58">
        <v>-1157.4966220799997</v>
      </c>
      <c r="J13" s="201">
        <v>-22.3</v>
      </c>
      <c r="N13" s="208"/>
      <c r="O13" s="209"/>
    </row>
    <row r="14" spans="1:18" s="90" customFormat="1" ht="38.25" customHeight="1" x14ac:dyDescent="0.25">
      <c r="A14" s="54"/>
      <c r="B14" s="54" t="s">
        <v>24</v>
      </c>
      <c r="C14" s="222" t="s">
        <v>61</v>
      </c>
      <c r="D14" s="222"/>
      <c r="E14" s="58">
        <v>1549.4419077299999</v>
      </c>
      <c r="F14" s="59"/>
      <c r="G14" s="164">
        <v>1549.4419077299999</v>
      </c>
      <c r="H14" s="58">
        <v>375.33845389999999</v>
      </c>
      <c r="I14" s="58">
        <v>1174.10345383</v>
      </c>
      <c r="J14" s="202">
        <v>312.8</v>
      </c>
      <c r="N14" s="208"/>
      <c r="O14" s="209"/>
    </row>
    <row r="15" spans="1:18" s="90" customFormat="1" ht="19.95" customHeight="1" x14ac:dyDescent="0.3">
      <c r="A15" s="54"/>
      <c r="B15" s="54" t="s">
        <v>30</v>
      </c>
      <c r="C15" s="222" t="s">
        <v>62</v>
      </c>
      <c r="D15" s="222"/>
      <c r="E15" s="58">
        <v>188.29597921999999</v>
      </c>
      <c r="F15" s="59"/>
      <c r="G15" s="164">
        <v>188.29597921999999</v>
      </c>
      <c r="H15" s="58">
        <v>186.49587095000001</v>
      </c>
      <c r="I15" s="58">
        <v>1.8001082699999813</v>
      </c>
      <c r="J15" s="201">
        <v>1</v>
      </c>
      <c r="N15" s="208"/>
      <c r="O15" s="209"/>
    </row>
    <row r="16" spans="1:18" s="93" customFormat="1" ht="19.95" customHeight="1" x14ac:dyDescent="0.3">
      <c r="A16" s="54"/>
      <c r="B16" s="91" t="s">
        <v>16</v>
      </c>
      <c r="C16" s="92"/>
      <c r="D16" s="92"/>
      <c r="E16" s="157"/>
      <c r="F16" s="58">
        <v>26898.942373130001</v>
      </c>
      <c r="G16" s="164">
        <v>26898.942373130001</v>
      </c>
      <c r="H16" s="58">
        <v>28198.181784730001</v>
      </c>
      <c r="I16" s="58">
        <v>-1299.2394115999996</v>
      </c>
      <c r="J16" s="201">
        <v>-4.5999999999999996</v>
      </c>
      <c r="N16" s="210"/>
      <c r="O16" s="209"/>
    </row>
    <row r="17" spans="1:15" s="93" customFormat="1" ht="19.95" customHeight="1" x14ac:dyDescent="0.3">
      <c r="A17" s="54" t="s">
        <v>17</v>
      </c>
      <c r="B17" s="54" t="s">
        <v>63</v>
      </c>
      <c r="C17" s="54"/>
      <c r="D17" s="54"/>
      <c r="E17" s="59"/>
      <c r="F17" s="58">
        <v>2457.6070670200002</v>
      </c>
      <c r="G17" s="164">
        <v>2457.6070670200002</v>
      </c>
      <c r="H17" s="58">
        <v>2790.4052860500001</v>
      </c>
      <c r="I17" s="58">
        <v>-332.79821902999993</v>
      </c>
      <c r="J17" s="201">
        <v>-11.9</v>
      </c>
      <c r="N17" s="210"/>
      <c r="O17" s="209"/>
    </row>
    <row r="18" spans="1:15" s="93" customFormat="1" ht="19.95" customHeight="1" x14ac:dyDescent="0.3">
      <c r="A18" s="54" t="s">
        <v>34</v>
      </c>
      <c r="B18" s="54" t="s">
        <v>64</v>
      </c>
      <c r="C18" s="54"/>
      <c r="D18" s="54"/>
      <c r="E18" s="157"/>
      <c r="F18" s="59"/>
      <c r="G18" s="164"/>
      <c r="H18" s="59"/>
      <c r="I18" s="58"/>
      <c r="J18" s="201"/>
      <c r="N18" s="210"/>
      <c r="O18" s="209"/>
    </row>
    <row r="19" spans="1:15" s="90" customFormat="1" ht="19.95" customHeight="1" x14ac:dyDescent="0.3">
      <c r="A19" s="54"/>
      <c r="B19" s="54" t="s">
        <v>12</v>
      </c>
      <c r="C19" s="54" t="s">
        <v>65</v>
      </c>
      <c r="D19" s="50"/>
      <c r="E19" s="58">
        <v>10014.12116896</v>
      </c>
      <c r="F19" s="59"/>
      <c r="G19" s="164">
        <v>10014.12116896</v>
      </c>
      <c r="H19" s="58">
        <v>8857.0508699799993</v>
      </c>
      <c r="I19" s="58">
        <v>1157.0702989800011</v>
      </c>
      <c r="J19" s="201">
        <v>13.1</v>
      </c>
      <c r="N19" s="208"/>
      <c r="O19" s="209"/>
    </row>
    <row r="20" spans="1:15" s="90" customFormat="1" ht="19.95" customHeight="1" x14ac:dyDescent="0.3">
      <c r="A20" s="54"/>
      <c r="B20" s="54" t="s">
        <v>14</v>
      </c>
      <c r="C20" s="54" t="s">
        <v>66</v>
      </c>
      <c r="D20" s="54"/>
      <c r="E20" s="58">
        <v>110367.73380652</v>
      </c>
      <c r="F20" s="59"/>
      <c r="G20" s="164">
        <v>110367.73380652</v>
      </c>
      <c r="H20" s="58">
        <v>108955.63303601999</v>
      </c>
      <c r="I20" s="58">
        <v>1412.1007705000084</v>
      </c>
      <c r="J20" s="201">
        <v>1.3</v>
      </c>
      <c r="N20" s="208"/>
      <c r="O20" s="209"/>
    </row>
    <row r="21" spans="1:15" s="90" customFormat="1" ht="19.95" customHeight="1" x14ac:dyDescent="0.3">
      <c r="A21" s="54"/>
      <c r="B21" s="54" t="s">
        <v>22</v>
      </c>
      <c r="C21" s="54" t="s">
        <v>67</v>
      </c>
      <c r="D21" s="54"/>
      <c r="E21" s="58">
        <v>64902.523037860003</v>
      </c>
      <c r="F21" s="59"/>
      <c r="G21" s="164">
        <v>64902.523037860003</v>
      </c>
      <c r="H21" s="58">
        <v>63964.85072853</v>
      </c>
      <c r="I21" s="58">
        <v>937.67230933000246</v>
      </c>
      <c r="J21" s="201">
        <v>1.5</v>
      </c>
      <c r="N21" s="208"/>
      <c r="O21" s="209"/>
    </row>
    <row r="22" spans="1:15" s="90" customFormat="1" ht="19.95" customHeight="1" x14ac:dyDescent="0.3">
      <c r="A22" s="54"/>
      <c r="B22" s="54" t="s">
        <v>24</v>
      </c>
      <c r="C22" s="54" t="s">
        <v>68</v>
      </c>
      <c r="D22" s="54"/>
      <c r="E22" s="58">
        <v>18407.77021807</v>
      </c>
      <c r="F22" s="59"/>
      <c r="G22" s="164">
        <v>18407.77021807</v>
      </c>
      <c r="H22" s="58">
        <v>19174.324964359999</v>
      </c>
      <c r="I22" s="58">
        <v>-766.55474628999946</v>
      </c>
      <c r="J22" s="201">
        <v>-4</v>
      </c>
      <c r="N22" s="208"/>
      <c r="O22" s="209"/>
    </row>
    <row r="23" spans="1:15" s="93" customFormat="1" ht="19.95" customHeight="1" x14ac:dyDescent="0.3">
      <c r="A23" s="54"/>
      <c r="B23" s="91" t="s">
        <v>16</v>
      </c>
      <c r="C23" s="92"/>
      <c r="D23" s="54"/>
      <c r="E23" s="59"/>
      <c r="F23" s="58">
        <v>203692.14823141001</v>
      </c>
      <c r="G23" s="164">
        <v>203692.14823141001</v>
      </c>
      <c r="H23" s="58">
        <v>200951.85959889001</v>
      </c>
      <c r="I23" s="58">
        <v>2740.2886325200088</v>
      </c>
      <c r="J23" s="201">
        <v>1.4</v>
      </c>
      <c r="N23" s="210"/>
      <c r="O23" s="209"/>
    </row>
    <row r="24" spans="1:15" s="90" customFormat="1" ht="35.25" customHeight="1" x14ac:dyDescent="0.25">
      <c r="A24" s="54" t="s">
        <v>36</v>
      </c>
      <c r="B24" s="222" t="s">
        <v>69</v>
      </c>
      <c r="C24" s="222"/>
      <c r="D24" s="222"/>
      <c r="E24" s="157"/>
      <c r="F24" s="58">
        <v>8775.3673379299998</v>
      </c>
      <c r="G24" s="164">
        <v>8775.3673379299998</v>
      </c>
      <c r="H24" s="58">
        <v>8971.45566211</v>
      </c>
      <c r="I24" s="58">
        <v>-196.0883241800002</v>
      </c>
      <c r="J24" s="202">
        <v>-2.2000000000000002</v>
      </c>
      <c r="N24" s="208"/>
      <c r="O24" s="209"/>
    </row>
    <row r="25" spans="1:15" s="89" customFormat="1" ht="19.95" customHeight="1" x14ac:dyDescent="0.3">
      <c r="A25" s="54" t="s">
        <v>38</v>
      </c>
      <c r="B25" s="54" t="s">
        <v>70</v>
      </c>
      <c r="C25" s="54"/>
      <c r="D25" s="54"/>
      <c r="E25" s="59"/>
      <c r="F25" s="58">
        <v>4481.9172959500002</v>
      </c>
      <c r="G25" s="164">
        <v>4481.9172959500002</v>
      </c>
      <c r="H25" s="58">
        <v>4507.5022872600002</v>
      </c>
      <c r="I25" s="58">
        <v>-25.584991310000078</v>
      </c>
      <c r="J25" s="201">
        <v>-0.6</v>
      </c>
      <c r="N25" s="211"/>
      <c r="O25" s="209"/>
    </row>
    <row r="26" spans="1:15" s="89" customFormat="1" ht="19.95" customHeight="1" x14ac:dyDescent="0.3">
      <c r="A26" s="54" t="s">
        <v>42</v>
      </c>
      <c r="B26" s="54" t="s">
        <v>71</v>
      </c>
      <c r="C26" s="54"/>
      <c r="D26" s="54"/>
      <c r="E26" s="59"/>
      <c r="F26" s="59"/>
      <c r="G26" s="164"/>
      <c r="H26" s="59"/>
      <c r="I26" s="58"/>
      <c r="J26" s="201"/>
      <c r="N26" s="211"/>
      <c r="O26" s="209"/>
    </row>
    <row r="27" spans="1:15" ht="19.95" customHeight="1" x14ac:dyDescent="0.3">
      <c r="A27" s="54"/>
      <c r="B27" s="54" t="s">
        <v>12</v>
      </c>
      <c r="C27" s="54" t="s">
        <v>72</v>
      </c>
      <c r="D27" s="54"/>
      <c r="E27" s="58">
        <v>285.41372659000001</v>
      </c>
      <c r="F27" s="59"/>
      <c r="G27" s="164">
        <v>285.41372659000001</v>
      </c>
      <c r="H27" s="58">
        <v>277.49176834000002</v>
      </c>
      <c r="I27" s="58">
        <v>7.9219582499999888</v>
      </c>
      <c r="J27" s="201">
        <v>2.9</v>
      </c>
      <c r="N27" s="212"/>
      <c r="O27" s="209"/>
    </row>
    <row r="28" spans="1:15" ht="19.95" customHeight="1" x14ac:dyDescent="0.3">
      <c r="A28" s="54"/>
      <c r="B28" s="54" t="s">
        <v>14</v>
      </c>
      <c r="C28" s="54" t="s">
        <v>73</v>
      </c>
      <c r="D28" s="54"/>
      <c r="E28" s="58">
        <v>480.88540317000002</v>
      </c>
      <c r="F28" s="59"/>
      <c r="G28" s="164">
        <v>480.88540317000002</v>
      </c>
      <c r="H28" s="58">
        <v>594.05185628000004</v>
      </c>
      <c r="I28" s="58">
        <v>-113.16645311000002</v>
      </c>
      <c r="J28" s="201">
        <v>-19</v>
      </c>
      <c r="N28" s="212"/>
      <c r="O28" s="209"/>
    </row>
    <row r="29" spans="1:15" ht="19.95" customHeight="1" x14ac:dyDescent="0.3">
      <c r="A29" s="54"/>
      <c r="B29" s="54" t="s">
        <v>22</v>
      </c>
      <c r="C29" s="54" t="s">
        <v>74</v>
      </c>
      <c r="D29" s="54"/>
      <c r="E29" s="58">
        <v>2314.60857205</v>
      </c>
      <c r="F29" s="59"/>
      <c r="G29" s="164">
        <v>2314.60857205</v>
      </c>
      <c r="H29" s="58">
        <v>2439.0334960599998</v>
      </c>
      <c r="I29" s="58">
        <v>-124.42492400999981</v>
      </c>
      <c r="J29" s="201">
        <v>-5.0999999999999996</v>
      </c>
      <c r="N29" s="212"/>
      <c r="O29" s="209"/>
    </row>
    <row r="30" spans="1:15" ht="19.95" customHeight="1" x14ac:dyDescent="0.3">
      <c r="A30" s="54"/>
      <c r="B30" s="54" t="s">
        <v>24</v>
      </c>
      <c r="C30" s="54" t="s">
        <v>75</v>
      </c>
      <c r="D30" s="54"/>
      <c r="E30" s="58">
        <v>17973.143782939998</v>
      </c>
      <c r="F30" s="59"/>
      <c r="G30" s="164">
        <v>17973.143782939998</v>
      </c>
      <c r="H30" s="58">
        <v>15470.774278970001</v>
      </c>
      <c r="I30" s="58">
        <v>2502.3695039699978</v>
      </c>
      <c r="J30" s="201">
        <v>16.2</v>
      </c>
      <c r="N30" s="212"/>
      <c r="O30" s="209"/>
    </row>
    <row r="31" spans="1:15" s="89" customFormat="1" ht="19.95" customHeight="1" x14ac:dyDescent="0.3">
      <c r="A31" s="54"/>
      <c r="B31" s="91" t="s">
        <v>16</v>
      </c>
      <c r="C31" s="92"/>
      <c r="D31" s="54"/>
      <c r="E31" s="59"/>
      <c r="F31" s="58">
        <v>21054.051484749998</v>
      </c>
      <c r="G31" s="164">
        <v>21054.051484749998</v>
      </c>
      <c r="H31" s="58">
        <v>18781.351399650001</v>
      </c>
      <c r="I31" s="58">
        <v>2272.7000850999975</v>
      </c>
      <c r="J31" s="201">
        <v>12.1</v>
      </c>
      <c r="N31" s="211"/>
      <c r="O31" s="209"/>
    </row>
    <row r="32" spans="1:15" s="89" customFormat="1" ht="19.95" customHeight="1" x14ac:dyDescent="0.3">
      <c r="A32" s="54" t="s">
        <v>44</v>
      </c>
      <c r="B32" s="54" t="s">
        <v>76</v>
      </c>
      <c r="C32" s="54"/>
      <c r="D32" s="54"/>
      <c r="E32" s="59"/>
      <c r="F32" s="58">
        <v>1416.2723671000001</v>
      </c>
      <c r="G32" s="164">
        <v>1416.2723671000001</v>
      </c>
      <c r="H32" s="58">
        <v>1455.9339976199999</v>
      </c>
      <c r="I32" s="58">
        <v>-39.66163051999979</v>
      </c>
      <c r="J32" s="201">
        <v>-2.7</v>
      </c>
      <c r="N32" s="211"/>
      <c r="O32" s="209"/>
    </row>
    <row r="33" spans="1:15" s="89" customFormat="1" ht="19.95" customHeight="1" outlineLevel="1" x14ac:dyDescent="0.3">
      <c r="A33" s="65" t="s">
        <v>49</v>
      </c>
      <c r="B33" s="65" t="s">
        <v>98</v>
      </c>
      <c r="C33" s="65"/>
      <c r="D33" s="65"/>
      <c r="E33" s="158"/>
      <c r="F33" s="58">
        <v>70.441490209999998</v>
      </c>
      <c r="G33" s="164">
        <v>70.441490209999998</v>
      </c>
      <c r="H33" s="58">
        <v>65.340363389999993</v>
      </c>
      <c r="I33" s="58">
        <v>5.1011268200000046</v>
      </c>
      <c r="J33" s="201">
        <v>7.8</v>
      </c>
      <c r="N33" s="211"/>
      <c r="O33" s="209"/>
    </row>
    <row r="34" spans="1:15" s="69" customFormat="1" ht="19.5" customHeight="1" thickBot="1" x14ac:dyDescent="0.35">
      <c r="A34" s="66" t="s">
        <v>77</v>
      </c>
      <c r="B34" s="67"/>
      <c r="C34" s="67"/>
      <c r="D34" s="67"/>
      <c r="E34" s="159"/>
      <c r="F34" s="68">
        <v>268846.74764750001</v>
      </c>
      <c r="G34" s="165">
        <v>268846.74764750001</v>
      </c>
      <c r="H34" s="68">
        <v>265722.03037970001</v>
      </c>
      <c r="I34" s="68">
        <v>3124.7172678000061</v>
      </c>
      <c r="J34" s="203">
        <v>1.2</v>
      </c>
      <c r="L34" s="89"/>
      <c r="N34" s="213"/>
      <c r="O34" s="209"/>
    </row>
    <row r="35" spans="1:15" ht="15.6" thickTop="1" x14ac:dyDescent="0.25">
      <c r="A35" s="50"/>
      <c r="B35" s="50"/>
      <c r="C35" s="50"/>
      <c r="D35" s="70"/>
      <c r="E35" s="160"/>
      <c r="F35" s="160"/>
      <c r="G35" s="160"/>
      <c r="H35" s="160"/>
      <c r="I35" s="160"/>
      <c r="J35" s="160"/>
    </row>
    <row r="36" spans="1:15" x14ac:dyDescent="0.25">
      <c r="A36" s="194"/>
      <c r="B36" s="57"/>
      <c r="C36" s="57"/>
      <c r="D36" s="74"/>
      <c r="E36" s="75"/>
      <c r="F36" s="75"/>
      <c r="G36" s="76"/>
      <c r="H36" s="77"/>
      <c r="I36" s="76"/>
      <c r="J36" s="78"/>
      <c r="K36" s="79"/>
    </row>
    <row r="37" spans="1:15" hidden="1" outlineLevel="1" x14ac:dyDescent="0.25">
      <c r="F37" s="95">
        <v>268846.74764750001</v>
      </c>
      <c r="G37" s="95">
        <v>268846.74764750001</v>
      </c>
      <c r="H37" s="94">
        <v>265722.03037970001</v>
      </c>
      <c r="I37" s="94">
        <v>3124.717267800007</v>
      </c>
    </row>
    <row r="38" spans="1:15" hidden="1" outlineLevel="1" x14ac:dyDescent="0.25">
      <c r="E38" s="94" t="s">
        <v>78</v>
      </c>
      <c r="F38" s="95">
        <v>208248.68426052001</v>
      </c>
      <c r="H38" s="94">
        <v>205754.04826318001</v>
      </c>
    </row>
    <row r="39" spans="1:15" collapsed="1" x14ac:dyDescent="0.25"/>
    <row r="43" spans="1:15" x14ac:dyDescent="0.25">
      <c r="B43" s="177"/>
      <c r="C43" s="177"/>
      <c r="D43" s="177"/>
      <c r="E43" s="177"/>
      <c r="F43" s="178"/>
      <c r="G43" s="178"/>
      <c r="H43" s="178"/>
      <c r="I43" s="178"/>
      <c r="J43" s="200"/>
    </row>
    <row r="83" spans="1:10" x14ac:dyDescent="0.25">
      <c r="J83" s="96" t="s">
        <v>79</v>
      </c>
    </row>
    <row r="85" spans="1:10" s="90" customFormat="1" ht="17.399999999999999" x14ac:dyDescent="0.3">
      <c r="A85" s="97" t="str">
        <f>A2</f>
        <v>Key figures</v>
      </c>
      <c r="B85" s="98"/>
      <c r="C85" s="98"/>
      <c r="D85" s="98"/>
      <c r="E85" s="98"/>
      <c r="F85" s="98"/>
      <c r="G85" s="94"/>
      <c r="H85" s="98"/>
      <c r="I85" s="94"/>
      <c r="J85" s="94"/>
    </row>
    <row r="86" spans="1:10" s="90" customFormat="1" ht="15.6" x14ac:dyDescent="0.3">
      <c r="A86" s="99" t="s">
        <v>80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10" s="90" customFormat="1" x14ac:dyDescent="0.25">
      <c r="A87" s="95"/>
      <c r="B87" s="94"/>
      <c r="C87" s="94"/>
      <c r="D87" s="94"/>
      <c r="E87" s="94"/>
      <c r="F87" s="94"/>
      <c r="G87" s="94"/>
      <c r="H87" s="94"/>
      <c r="I87" s="94"/>
      <c r="J87" s="94"/>
    </row>
    <row r="88" spans="1:10" x14ac:dyDescent="0.25">
      <c r="A88" s="224" t="s">
        <v>56</v>
      </c>
      <c r="B88" s="224"/>
      <c r="C88" s="224"/>
      <c r="D88" s="224"/>
      <c r="E88" s="224"/>
      <c r="F88" s="224"/>
      <c r="G88" s="224"/>
      <c r="H88" s="224"/>
      <c r="I88" s="224"/>
      <c r="J88" s="224"/>
    </row>
    <row r="89" spans="1:10" x14ac:dyDescent="0.25">
      <c r="F89" s="94"/>
      <c r="H89" s="95"/>
    </row>
    <row r="90" spans="1:10" x14ac:dyDescent="0.25">
      <c r="F90" s="94"/>
      <c r="H90" s="95"/>
    </row>
    <row r="91" spans="1:10" x14ac:dyDescent="0.25">
      <c r="F91" s="94"/>
      <c r="H91" s="95"/>
    </row>
    <row r="92" spans="1:10" x14ac:dyDescent="0.25">
      <c r="F92" s="94"/>
      <c r="H92" s="95"/>
    </row>
    <row r="93" spans="1:10" x14ac:dyDescent="0.25">
      <c r="F93" s="94"/>
      <c r="H93" s="95"/>
    </row>
    <row r="94" spans="1:10" x14ac:dyDescent="0.25">
      <c r="F94" s="94"/>
      <c r="H94" s="95"/>
    </row>
    <row r="95" spans="1:10" x14ac:dyDescent="0.25">
      <c r="F95" s="94"/>
      <c r="H95" s="95"/>
    </row>
    <row r="96" spans="1:10" x14ac:dyDescent="0.25">
      <c r="F96" s="94"/>
      <c r="H96" s="95"/>
    </row>
    <row r="97" spans="6:8" x14ac:dyDescent="0.25">
      <c r="F97" s="94"/>
      <c r="H97" s="95"/>
    </row>
    <row r="98" spans="6:8" x14ac:dyDescent="0.25">
      <c r="F98" s="94"/>
      <c r="H98" s="95"/>
    </row>
    <row r="99" spans="6:8" x14ac:dyDescent="0.25">
      <c r="F99" s="94"/>
      <c r="H99" s="95"/>
    </row>
    <row r="100" spans="6:8" x14ac:dyDescent="0.25">
      <c r="F100" s="94"/>
      <c r="H100" s="95"/>
    </row>
    <row r="101" spans="6:8" x14ac:dyDescent="0.25">
      <c r="F101" s="94"/>
      <c r="H101" s="95"/>
    </row>
    <row r="102" spans="6:8" x14ac:dyDescent="0.25">
      <c r="F102" s="94"/>
      <c r="H102" s="95"/>
    </row>
    <row r="103" spans="6:8" x14ac:dyDescent="0.25">
      <c r="F103" s="94"/>
      <c r="H103" s="95"/>
    </row>
    <row r="104" spans="6:8" x14ac:dyDescent="0.25">
      <c r="F104" s="94"/>
      <c r="H104" s="95"/>
    </row>
    <row r="105" spans="6:8" x14ac:dyDescent="0.25">
      <c r="F105" s="94"/>
      <c r="H105" s="95"/>
    </row>
    <row r="106" spans="6:8" x14ac:dyDescent="0.25">
      <c r="F106" s="94"/>
      <c r="H106" s="95"/>
    </row>
    <row r="107" spans="6:8" x14ac:dyDescent="0.25">
      <c r="F107" s="94"/>
      <c r="H107" s="95"/>
    </row>
    <row r="108" spans="6:8" x14ac:dyDescent="0.25">
      <c r="F108" s="94"/>
      <c r="H108" s="95"/>
    </row>
    <row r="109" spans="6:8" x14ac:dyDescent="0.25">
      <c r="F109" s="94"/>
      <c r="H109" s="95"/>
    </row>
    <row r="110" spans="6:8" x14ac:dyDescent="0.25">
      <c r="F110" s="94"/>
      <c r="H110" s="95"/>
    </row>
    <row r="111" spans="6:8" x14ac:dyDescent="0.25">
      <c r="F111" s="94"/>
      <c r="H111" s="95"/>
    </row>
    <row r="112" spans="6:8" x14ac:dyDescent="0.25">
      <c r="F112" s="94"/>
      <c r="H112" s="95"/>
    </row>
    <row r="113" spans="6:8" x14ac:dyDescent="0.25">
      <c r="F113" s="94"/>
      <c r="H113" s="95"/>
    </row>
    <row r="114" spans="6:8" x14ac:dyDescent="0.25">
      <c r="F114" s="94"/>
      <c r="H114" s="95"/>
    </row>
    <row r="115" spans="6:8" x14ac:dyDescent="0.25">
      <c r="F115" s="94"/>
      <c r="H115" s="95"/>
    </row>
    <row r="116" spans="6:8" x14ac:dyDescent="0.25">
      <c r="F116" s="94"/>
      <c r="H116" s="95"/>
    </row>
    <row r="117" spans="6:8" x14ac:dyDescent="0.25">
      <c r="F117" s="94"/>
      <c r="H117" s="95"/>
    </row>
    <row r="118" spans="6:8" x14ac:dyDescent="0.25">
      <c r="F118" s="94"/>
      <c r="H118" s="95"/>
    </row>
    <row r="119" spans="6:8" x14ac:dyDescent="0.25">
      <c r="F119" s="94"/>
      <c r="H119" s="95"/>
    </row>
    <row r="120" spans="6:8" x14ac:dyDescent="0.25">
      <c r="F120" s="94"/>
      <c r="H120" s="95"/>
    </row>
    <row r="121" spans="6:8" x14ac:dyDescent="0.25">
      <c r="F121" s="94"/>
      <c r="H121" s="95"/>
    </row>
    <row r="122" spans="6:8" x14ac:dyDescent="0.25">
      <c r="F122" s="94"/>
      <c r="H122" s="95"/>
    </row>
    <row r="123" spans="6:8" x14ac:dyDescent="0.25">
      <c r="F123" s="94"/>
      <c r="H123" s="95"/>
    </row>
    <row r="124" spans="6:8" x14ac:dyDescent="0.25">
      <c r="F124" s="94"/>
      <c r="H124" s="95"/>
    </row>
    <row r="125" spans="6:8" x14ac:dyDescent="0.25">
      <c r="F125" s="94"/>
      <c r="H125" s="95"/>
    </row>
    <row r="126" spans="6:8" x14ac:dyDescent="0.25">
      <c r="F126" s="94"/>
      <c r="H126" s="95"/>
    </row>
    <row r="127" spans="6:8" x14ac:dyDescent="0.25">
      <c r="F127" s="94"/>
      <c r="H127" s="95"/>
    </row>
    <row r="128" spans="6:8" x14ac:dyDescent="0.25">
      <c r="F128" s="94"/>
      <c r="H128" s="95"/>
    </row>
    <row r="129" spans="6:8" x14ac:dyDescent="0.25">
      <c r="F129" s="94"/>
      <c r="H129" s="95"/>
    </row>
    <row r="130" spans="6:8" x14ac:dyDescent="0.25">
      <c r="F130" s="94"/>
      <c r="H130" s="95"/>
    </row>
  </sheetData>
  <mergeCells count="5">
    <mergeCell ref="E9:F9"/>
    <mergeCell ref="C14:D14"/>
    <mergeCell ref="C15:D15"/>
    <mergeCell ref="B24:D24"/>
    <mergeCell ref="A88:J88"/>
  </mergeCells>
  <pageMargins left="0.6692913385826772" right="0.39370078740157483" top="0.78740157480314965" bottom="0.78740157480314965" header="0.19685039370078741" footer="0.31496062992125984"/>
  <pageSetup paperSize="9" scale="62" orientation="portrait" r:id="rId1"/>
  <rowBreaks count="1" manualBreakCount="1">
    <brk id="82" max="9" man="1"/>
  </rowBreaks>
  <customProperties>
    <customPr name="_pios_id" r:id="rId2"/>
    <customPr name="CofWorksheetType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09C"/>
  </sheetPr>
  <dimension ref="A1:AG129"/>
  <sheetViews>
    <sheetView showGridLines="0" tabSelected="1" topLeftCell="I1" zoomScale="60" zoomScaleNormal="60" zoomScaleSheetLayoutView="70" workbookViewId="0">
      <selection activeCell="K52" sqref="K52"/>
    </sheetView>
  </sheetViews>
  <sheetFormatPr baseColWidth="10" defaultColWidth="14.5546875" defaultRowHeight="15" outlineLevelRow="1" outlineLevelCol="1" x14ac:dyDescent="0.25"/>
  <cols>
    <col min="1" max="5" width="3.109375" style="118" customWidth="1"/>
    <col min="6" max="6" width="42.6640625" style="118" customWidth="1"/>
    <col min="7" max="17" width="16.6640625" style="118" customWidth="1"/>
    <col min="18" max="18" width="16.6640625" style="94" customWidth="1"/>
    <col min="19" max="19" width="7.44140625" style="94" customWidth="1"/>
    <col min="20" max="20" width="6.33203125" style="94" customWidth="1"/>
    <col min="21" max="21" width="6.88671875" style="95" customWidth="1"/>
    <col min="22" max="22" width="3.88671875" style="94" customWidth="1"/>
    <col min="23" max="23" width="3.44140625" style="94" customWidth="1"/>
    <col min="24" max="24" width="3" style="118" customWidth="1"/>
    <col min="25" max="25" width="2.88671875" style="118" customWidth="1"/>
    <col min="26" max="26" width="25" style="118" hidden="1" customWidth="1" outlineLevel="1"/>
    <col min="27" max="27" width="18" style="118" hidden="1" customWidth="1" outlineLevel="1"/>
    <col min="28" max="28" width="17.33203125" style="118" hidden="1" customWidth="1" outlineLevel="1"/>
    <col min="29" max="29" width="17" style="118" hidden="1" customWidth="1" outlineLevel="1"/>
    <col min="30" max="32" width="0" style="118" hidden="1" customWidth="1" outlineLevel="1"/>
    <col min="33" max="33" width="14.5546875" style="118" collapsed="1"/>
    <col min="34" max="16384" width="14.5546875" style="118"/>
  </cols>
  <sheetData>
    <row r="1" spans="1:31" s="94" customFormat="1" ht="18" customHeight="1" x14ac:dyDescent="0.25">
      <c r="R1" s="100"/>
      <c r="S1" s="100"/>
      <c r="T1" s="232" t="s">
        <v>105</v>
      </c>
      <c r="U1" s="234" t="s">
        <v>109</v>
      </c>
      <c r="V1" s="225" t="s">
        <v>5</v>
      </c>
      <c r="W1" s="101"/>
    </row>
    <row r="2" spans="1:31" s="94" customFormat="1" ht="15" customHeight="1" x14ac:dyDescent="0.25">
      <c r="A2" s="94" t="s">
        <v>5</v>
      </c>
      <c r="R2" s="100"/>
      <c r="S2" s="100"/>
      <c r="T2" s="232"/>
      <c r="U2" s="226"/>
      <c r="V2" s="226"/>
      <c r="W2" s="101"/>
    </row>
    <row r="3" spans="1:31" s="95" customFormat="1" ht="27.75" customHeight="1" x14ac:dyDescent="0.45">
      <c r="A3" s="102" t="s">
        <v>106</v>
      </c>
      <c r="R3" s="100"/>
      <c r="S3" s="100"/>
      <c r="T3" s="232"/>
      <c r="U3" s="226"/>
      <c r="V3" s="226"/>
      <c r="W3" s="101"/>
    </row>
    <row r="4" spans="1:31" s="104" customFormat="1" ht="27.75" customHeight="1" thickBot="1" x14ac:dyDescent="0.5">
      <c r="A4" s="167" t="s">
        <v>105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R4" s="100"/>
      <c r="S4" s="100"/>
      <c r="T4" s="232"/>
      <c r="U4" s="226"/>
      <c r="V4" s="226"/>
      <c r="W4" s="101"/>
    </row>
    <row r="5" spans="1:31" s="94" customFormat="1" ht="18.75" customHeight="1" x14ac:dyDescent="0.25">
      <c r="R5" s="100"/>
      <c r="S5" s="100"/>
      <c r="T5" s="232"/>
      <c r="U5" s="226"/>
      <c r="V5" s="226"/>
      <c r="W5" s="101"/>
    </row>
    <row r="6" spans="1:31" s="94" customFormat="1" ht="30" customHeight="1" x14ac:dyDescent="0.25">
      <c r="R6" s="100"/>
      <c r="S6" s="100"/>
      <c r="T6" s="232"/>
      <c r="U6" s="226"/>
      <c r="V6" s="226"/>
      <c r="W6" s="101"/>
    </row>
    <row r="7" spans="1:31" s="109" customFormat="1" ht="30" customHeight="1" thickBot="1" x14ac:dyDescent="0.55000000000000004">
      <c r="A7" s="105" t="s">
        <v>7</v>
      </c>
      <c r="B7" s="106"/>
      <c r="C7" s="106"/>
      <c r="D7" s="106"/>
      <c r="E7" s="106"/>
      <c r="F7" s="107"/>
      <c r="G7" s="227" t="s">
        <v>4</v>
      </c>
      <c r="H7" s="227"/>
      <c r="I7" s="227"/>
      <c r="J7" s="227"/>
      <c r="K7" s="228" t="s">
        <v>81</v>
      </c>
      <c r="L7" s="228"/>
      <c r="M7" s="228"/>
      <c r="N7" s="228"/>
      <c r="O7" s="228"/>
      <c r="P7" s="228"/>
      <c r="Q7" s="229" t="s">
        <v>82</v>
      </c>
      <c r="R7" s="229"/>
      <c r="S7" s="108"/>
      <c r="T7" s="232"/>
      <c r="U7" s="226"/>
      <c r="V7" s="226"/>
      <c r="W7" s="101"/>
      <c r="Z7" s="110" t="s">
        <v>83</v>
      </c>
      <c r="AA7" s="111"/>
      <c r="AB7" s="112" t="s">
        <v>83</v>
      </c>
      <c r="AC7" s="113"/>
    </row>
    <row r="8" spans="1:31" s="90" customFormat="1" ht="61.5" customHeight="1" x14ac:dyDescent="0.3">
      <c r="A8" s="114"/>
      <c r="B8" s="115"/>
      <c r="C8" s="115"/>
      <c r="D8" s="115"/>
      <c r="E8" s="116"/>
      <c r="F8" s="117"/>
      <c r="G8" s="230" t="s">
        <v>101</v>
      </c>
      <c r="H8" s="230"/>
      <c r="I8" s="230" t="s">
        <v>84</v>
      </c>
      <c r="J8" s="230"/>
      <c r="K8" s="231" t="s">
        <v>85</v>
      </c>
      <c r="L8" s="231"/>
      <c r="M8" s="231" t="s">
        <v>86</v>
      </c>
      <c r="N8" s="231"/>
      <c r="O8" s="231" t="s">
        <v>87</v>
      </c>
      <c r="P8" s="231"/>
      <c r="Q8" s="118"/>
      <c r="R8" s="100"/>
      <c r="S8" s="100"/>
      <c r="T8" s="232"/>
      <c r="U8" s="226"/>
      <c r="V8" s="226"/>
      <c r="W8" s="101"/>
      <c r="Z8" s="110" t="s">
        <v>88</v>
      </c>
      <c r="AA8" s="111"/>
      <c r="AB8" s="112" t="s">
        <v>89</v>
      </c>
      <c r="AC8" s="113"/>
    </row>
    <row r="9" spans="1:31" s="191" customFormat="1" ht="19.95" customHeight="1" x14ac:dyDescent="0.3">
      <c r="A9" s="185"/>
      <c r="B9" s="186"/>
      <c r="C9" s="186"/>
      <c r="D9" s="186"/>
      <c r="E9" s="187"/>
      <c r="F9" s="188"/>
      <c r="G9" s="196" t="s">
        <v>104</v>
      </c>
      <c r="H9" s="197" t="s">
        <v>102</v>
      </c>
      <c r="I9" s="196" t="s">
        <v>104</v>
      </c>
      <c r="J9" s="197" t="s">
        <v>102</v>
      </c>
      <c r="K9" s="196" t="s">
        <v>104</v>
      </c>
      <c r="L9" s="197" t="s">
        <v>102</v>
      </c>
      <c r="M9" s="196" t="s">
        <v>104</v>
      </c>
      <c r="N9" s="197" t="s">
        <v>102</v>
      </c>
      <c r="O9" s="196" t="s">
        <v>104</v>
      </c>
      <c r="P9" s="197" t="s">
        <v>102</v>
      </c>
      <c r="Q9" s="196" t="s">
        <v>104</v>
      </c>
      <c r="R9" s="197" t="s">
        <v>102</v>
      </c>
      <c r="S9" s="189"/>
      <c r="T9" s="232"/>
      <c r="U9" s="226"/>
      <c r="V9" s="226"/>
      <c r="W9" s="190"/>
      <c r="Z9" s="192" t="s">
        <v>104</v>
      </c>
      <c r="AA9" s="192" t="str">
        <f>H9</f>
        <v>31.12.2017</v>
      </c>
      <c r="AB9" s="192" t="str">
        <f>I9</f>
        <v>30.06.2018</v>
      </c>
      <c r="AC9" s="192" t="str">
        <f>J9</f>
        <v>31.12.2017</v>
      </c>
    </row>
    <row r="10" spans="1:31" s="129" customFormat="1" ht="36" customHeight="1" x14ac:dyDescent="0.25">
      <c r="A10" s="126" t="s">
        <v>10</v>
      </c>
      <c r="B10" s="126" t="s">
        <v>11</v>
      </c>
      <c r="C10" s="126"/>
      <c r="D10" s="126"/>
      <c r="E10" s="126"/>
      <c r="F10" s="126"/>
      <c r="G10" s="63">
        <v>339.81310241</v>
      </c>
      <c r="H10" s="58">
        <v>361.12897401999999</v>
      </c>
      <c r="I10" s="63">
        <v>2032.0364428400001</v>
      </c>
      <c r="J10" s="58">
        <v>1984.4796421200001</v>
      </c>
      <c r="K10" s="63">
        <v>168.58350074000001</v>
      </c>
      <c r="L10" s="58">
        <v>167.69679403000001</v>
      </c>
      <c r="M10" s="63">
        <v>977.59064877000003</v>
      </c>
      <c r="N10" s="58">
        <v>960.52713757000004</v>
      </c>
      <c r="O10" s="63">
        <v>196.90697112000001</v>
      </c>
      <c r="P10" s="58">
        <v>215.35349988999999</v>
      </c>
      <c r="Q10" s="63">
        <v>3714.9306658800001</v>
      </c>
      <c r="R10" s="58">
        <v>3689.1860476299998</v>
      </c>
      <c r="S10" s="127"/>
      <c r="T10" s="232"/>
      <c r="U10" s="226"/>
      <c r="V10" s="226"/>
      <c r="W10" s="128"/>
      <c r="Z10" s="130">
        <v>0</v>
      </c>
      <c r="AA10" s="130">
        <f>'Balance sheet group - Assets'!I13-R10</f>
        <v>0</v>
      </c>
      <c r="AB10" s="130">
        <f>G10+I10+K10+M10+O10-Q10</f>
        <v>0</v>
      </c>
      <c r="AC10" s="130">
        <f>H10+J10+L10+N10+P10-R10</f>
        <v>0</v>
      </c>
      <c r="AD10" s="130"/>
      <c r="AE10" s="130"/>
    </row>
    <row r="11" spans="1:31" s="129" customFormat="1" ht="36" customHeight="1" x14ac:dyDescent="0.25">
      <c r="A11" s="126" t="s">
        <v>17</v>
      </c>
      <c r="B11" s="126" t="s">
        <v>18</v>
      </c>
      <c r="C11" s="126"/>
      <c r="D11" s="126"/>
      <c r="E11" s="126"/>
      <c r="F11" s="126"/>
      <c r="G11" s="156"/>
      <c r="H11" s="161"/>
      <c r="I11" s="156"/>
      <c r="J11" s="161"/>
      <c r="K11" s="156"/>
      <c r="L11" s="161"/>
      <c r="M11" s="156"/>
      <c r="N11" s="161"/>
      <c r="O11" s="156"/>
      <c r="P11" s="161"/>
      <c r="Q11" s="131"/>
      <c r="R11" s="132"/>
      <c r="S11" s="127"/>
      <c r="T11" s="232"/>
      <c r="U11" s="226"/>
      <c r="V11" s="226"/>
      <c r="W11" s="128"/>
      <c r="Z11" s="130"/>
      <c r="AA11" s="130"/>
      <c r="AB11" s="130"/>
      <c r="AC11" s="130"/>
      <c r="AD11" s="130"/>
      <c r="AE11" s="130"/>
    </row>
    <row r="12" spans="1:31" s="135" customFormat="1" ht="36" customHeight="1" x14ac:dyDescent="0.25">
      <c r="A12" s="133"/>
      <c r="B12" s="133" t="s">
        <v>12</v>
      </c>
      <c r="C12" s="235" t="s">
        <v>19</v>
      </c>
      <c r="D12" s="235"/>
      <c r="E12" s="235"/>
      <c r="F12" s="235"/>
      <c r="G12" s="63">
        <v>334.25665487999999</v>
      </c>
      <c r="H12" s="58">
        <v>308.84428206000001</v>
      </c>
      <c r="I12" s="63">
        <v>1909.04662573</v>
      </c>
      <c r="J12" s="58">
        <v>1532.2394716900001</v>
      </c>
      <c r="K12" s="63">
        <v>2926.3023156899999</v>
      </c>
      <c r="L12" s="58">
        <v>2961.1482672900001</v>
      </c>
      <c r="M12" s="63">
        <v>199.33774141000001</v>
      </c>
      <c r="N12" s="58">
        <v>199.98007562999999</v>
      </c>
      <c r="O12" s="63">
        <v>117.34668675</v>
      </c>
      <c r="P12" s="58">
        <v>118.61926608</v>
      </c>
      <c r="Q12" s="63">
        <v>5486.2900244599996</v>
      </c>
      <c r="R12" s="58">
        <v>5120.8313627500002</v>
      </c>
      <c r="S12" s="134"/>
      <c r="T12" s="232"/>
      <c r="U12" s="226"/>
      <c r="V12" s="226"/>
      <c r="W12" s="93"/>
      <c r="Z12" s="130">
        <v>0</v>
      </c>
      <c r="AA12" s="130">
        <f>'Balance sheet group - Assets'!I15-R12</f>
        <v>0</v>
      </c>
      <c r="AB12" s="130">
        <f t="shared" ref="AB12:AC15" si="0">G12+I12+K12+M12+O12-Q12</f>
        <v>0</v>
      </c>
      <c r="AC12" s="130">
        <f t="shared" si="0"/>
        <v>0</v>
      </c>
      <c r="AD12" s="130"/>
      <c r="AE12" s="130"/>
    </row>
    <row r="13" spans="1:31" s="135" customFormat="1" ht="36" customHeight="1" x14ac:dyDescent="0.25">
      <c r="A13" s="133"/>
      <c r="B13" s="133" t="s">
        <v>14</v>
      </c>
      <c r="C13" s="235" t="s">
        <v>20</v>
      </c>
      <c r="D13" s="235"/>
      <c r="E13" s="235"/>
      <c r="F13" s="235"/>
      <c r="G13" s="63">
        <v>43.535423309999999</v>
      </c>
      <c r="H13" s="58">
        <v>44.097526690000002</v>
      </c>
      <c r="I13" s="63">
        <v>1412.70807814</v>
      </c>
      <c r="J13" s="58">
        <v>1224.6776529399999</v>
      </c>
      <c r="K13" s="63">
        <v>417.38323842</v>
      </c>
      <c r="L13" s="58">
        <v>331.49755405000002</v>
      </c>
      <c r="M13" s="63">
        <v>69.947655659999995</v>
      </c>
      <c r="N13" s="58">
        <v>71.534597050000002</v>
      </c>
      <c r="O13" s="63">
        <v>469.65491557000001</v>
      </c>
      <c r="P13" s="58">
        <v>544.27711775</v>
      </c>
      <c r="Q13" s="63">
        <v>2413.2293110999999</v>
      </c>
      <c r="R13" s="58">
        <v>2216.08444848</v>
      </c>
      <c r="S13" s="134"/>
      <c r="T13" s="232"/>
      <c r="U13" s="226"/>
      <c r="V13" s="226"/>
      <c r="W13" s="128"/>
      <c r="Z13" s="130">
        <v>0</v>
      </c>
      <c r="AA13" s="130">
        <f>'Balance sheet group - Assets'!I16-R13</f>
        <v>0</v>
      </c>
      <c r="AB13" s="130">
        <f t="shared" si="0"/>
        <v>0</v>
      </c>
      <c r="AC13" s="130">
        <f t="shared" si="0"/>
        <v>0</v>
      </c>
      <c r="AD13" s="130"/>
      <c r="AE13" s="130"/>
    </row>
    <row r="14" spans="1:31" s="135" customFormat="1" ht="36" customHeight="1" x14ac:dyDescent="0.25">
      <c r="A14" s="133"/>
      <c r="B14" s="133"/>
      <c r="C14" s="133" t="s">
        <v>21</v>
      </c>
      <c r="D14" s="133"/>
      <c r="E14" s="133"/>
      <c r="F14" s="133"/>
      <c r="G14" s="63">
        <v>27.2132483</v>
      </c>
      <c r="H14" s="58">
        <v>27.672367489999999</v>
      </c>
      <c r="I14" s="63">
        <v>1333.69354245</v>
      </c>
      <c r="J14" s="58">
        <v>1163.6234679300001</v>
      </c>
      <c r="K14" s="63">
        <v>369.95526554999998</v>
      </c>
      <c r="L14" s="58">
        <v>282.21525050000002</v>
      </c>
      <c r="M14" s="63">
        <v>23.940900620000001</v>
      </c>
      <c r="N14" s="58">
        <v>24.160932240000001</v>
      </c>
      <c r="O14" s="63">
        <v>439.24729112</v>
      </c>
      <c r="P14" s="58">
        <v>512.78964285999996</v>
      </c>
      <c r="Q14" s="63">
        <v>2194.05024804</v>
      </c>
      <c r="R14" s="58">
        <v>2010.4616610199998</v>
      </c>
      <c r="S14" s="134"/>
      <c r="T14" s="232"/>
      <c r="U14" s="226"/>
      <c r="V14" s="226"/>
      <c r="W14" s="93"/>
      <c r="Z14" s="130">
        <v>0</v>
      </c>
      <c r="AA14" s="130">
        <f>'Balance sheet group - Assets'!I17-R14</f>
        <v>0</v>
      </c>
      <c r="AB14" s="130">
        <f t="shared" si="0"/>
        <v>0</v>
      </c>
      <c r="AC14" s="130">
        <f t="shared" si="0"/>
        <v>0</v>
      </c>
      <c r="AD14" s="130"/>
      <c r="AE14" s="130"/>
    </row>
    <row r="15" spans="1:31" s="135" customFormat="1" ht="36" customHeight="1" x14ac:dyDescent="0.25">
      <c r="A15" s="133"/>
      <c r="B15" s="133" t="s">
        <v>22</v>
      </c>
      <c r="C15" s="133" t="s">
        <v>23</v>
      </c>
      <c r="D15" s="133"/>
      <c r="E15" s="133"/>
      <c r="F15" s="133"/>
      <c r="G15" s="63">
        <v>172.37566269999999</v>
      </c>
      <c r="H15" s="58">
        <v>175.58123527000001</v>
      </c>
      <c r="I15" s="63">
        <v>666.52197220999994</v>
      </c>
      <c r="J15" s="58">
        <v>745.39226928999994</v>
      </c>
      <c r="K15" s="63">
        <v>52014.003506599998</v>
      </c>
      <c r="L15" s="58">
        <v>51951.93288244</v>
      </c>
      <c r="M15" s="63">
        <v>1620.94333527</v>
      </c>
      <c r="N15" s="58">
        <v>1593.2462419000001</v>
      </c>
      <c r="O15" s="63">
        <v>246.63502811999999</v>
      </c>
      <c r="P15" s="58">
        <v>235.68437274999999</v>
      </c>
      <c r="Q15" s="63">
        <v>54720.479504899995</v>
      </c>
      <c r="R15" s="58">
        <v>54701.837001650005</v>
      </c>
      <c r="S15" s="134"/>
      <c r="T15" s="232"/>
      <c r="U15" s="226"/>
      <c r="V15" s="226"/>
      <c r="W15" s="93"/>
      <c r="Z15" s="130">
        <v>0</v>
      </c>
      <c r="AA15" s="130">
        <f>'Balance sheet group - Assets'!I18-R15</f>
        <v>0</v>
      </c>
      <c r="AB15" s="130">
        <f t="shared" si="0"/>
        <v>0</v>
      </c>
      <c r="AC15" s="130">
        <f t="shared" si="0"/>
        <v>0</v>
      </c>
      <c r="AD15" s="130"/>
      <c r="AE15" s="130"/>
    </row>
    <row r="16" spans="1:31" s="135" customFormat="1" ht="36" customHeight="1" x14ac:dyDescent="0.25">
      <c r="A16" s="133"/>
      <c r="B16" s="133" t="s">
        <v>24</v>
      </c>
      <c r="C16" s="133" t="s">
        <v>25</v>
      </c>
      <c r="D16" s="133"/>
      <c r="E16" s="133"/>
      <c r="F16" s="133"/>
      <c r="G16" s="156"/>
      <c r="H16" s="161"/>
      <c r="I16" s="156"/>
      <c r="J16" s="161"/>
      <c r="K16" s="156"/>
      <c r="L16" s="161"/>
      <c r="M16" s="156"/>
      <c r="N16" s="161"/>
      <c r="O16" s="156"/>
      <c r="P16" s="161"/>
      <c r="Q16" s="156"/>
      <c r="R16" s="161"/>
      <c r="S16" s="134"/>
      <c r="T16" s="232"/>
      <c r="U16" s="226"/>
      <c r="V16" s="226"/>
      <c r="W16" s="93"/>
      <c r="Z16" s="130"/>
      <c r="AA16" s="130"/>
      <c r="AB16" s="130"/>
      <c r="AC16" s="130"/>
      <c r="AD16" s="130"/>
      <c r="AE16" s="130"/>
    </row>
    <row r="17" spans="1:31" s="135" customFormat="1" ht="36" hidden="1" customHeight="1" x14ac:dyDescent="0.25">
      <c r="A17" s="133"/>
      <c r="B17" s="133"/>
      <c r="C17" s="133" t="s">
        <v>26</v>
      </c>
      <c r="D17" s="133" t="s">
        <v>90</v>
      </c>
      <c r="E17" s="133"/>
      <c r="F17" s="133"/>
      <c r="G17" s="156">
        <v>0</v>
      </c>
      <c r="H17" s="161">
        <v>0</v>
      </c>
      <c r="I17" s="156">
        <v>0</v>
      </c>
      <c r="J17" s="161">
        <v>0</v>
      </c>
      <c r="K17" s="156">
        <v>0</v>
      </c>
      <c r="L17" s="161">
        <v>0</v>
      </c>
      <c r="M17" s="156">
        <v>0</v>
      </c>
      <c r="N17" s="161">
        <v>0</v>
      </c>
      <c r="O17" s="156">
        <v>0</v>
      </c>
      <c r="P17" s="161">
        <v>0</v>
      </c>
      <c r="Q17" s="156">
        <v>0</v>
      </c>
      <c r="R17" s="161">
        <v>0</v>
      </c>
      <c r="S17" s="134"/>
      <c r="T17" s="232"/>
      <c r="U17" s="226"/>
      <c r="V17" s="226"/>
      <c r="W17" s="93"/>
      <c r="Z17" s="130" t="e">
        <v>#REF!</v>
      </c>
      <c r="AA17" s="130" t="e">
        <f>'Balance sheet group - Assets'!#REF!-R17</f>
        <v>#REF!</v>
      </c>
      <c r="AB17" s="130" t="e">
        <f>G17+I17+K17+M17+O17+#REF!-Q17</f>
        <v>#REF!</v>
      </c>
      <c r="AC17" s="130" t="e">
        <f>H17+J17+L17+N17+P17+#REF!-R17</f>
        <v>#REF!</v>
      </c>
      <c r="AD17" s="130"/>
      <c r="AE17" s="130"/>
    </row>
    <row r="18" spans="1:31" s="135" customFormat="1" ht="36" customHeight="1" x14ac:dyDescent="0.25">
      <c r="A18" s="133"/>
      <c r="B18" s="133"/>
      <c r="C18" s="133" t="s">
        <v>26</v>
      </c>
      <c r="D18" s="133" t="s">
        <v>27</v>
      </c>
      <c r="E18" s="133"/>
      <c r="F18" s="133"/>
      <c r="G18" s="63">
        <v>20013.394013370002</v>
      </c>
      <c r="H18" s="58">
        <v>20675.399469619999</v>
      </c>
      <c r="I18" s="63">
        <v>50359.891493750001</v>
      </c>
      <c r="J18" s="58">
        <v>51882.941862729997</v>
      </c>
      <c r="K18" s="63">
        <v>51469.051747240002</v>
      </c>
      <c r="L18" s="58">
        <v>51726.918522009997</v>
      </c>
      <c r="M18" s="63">
        <v>4659.9724080899996</v>
      </c>
      <c r="N18" s="58">
        <v>4408.8605479899998</v>
      </c>
      <c r="O18" s="63">
        <v>15250.983843440001</v>
      </c>
      <c r="P18" s="58">
        <v>15150.516099</v>
      </c>
      <c r="Q18" s="63">
        <v>141753.29350589</v>
      </c>
      <c r="R18" s="58">
        <v>143844.63650134997</v>
      </c>
      <c r="S18" s="94"/>
      <c r="T18" s="232"/>
      <c r="U18" s="226"/>
      <c r="V18" s="226"/>
      <c r="W18" s="136"/>
      <c r="Z18" s="130">
        <v>0</v>
      </c>
      <c r="AA18" s="130">
        <f>'Balance sheet group - Assets'!I21-R18</f>
        <v>0</v>
      </c>
      <c r="AB18" s="130">
        <f t="shared" ref="AB18:AC25" si="1">G18+I18+K18+M18+O18-Q18</f>
        <v>0</v>
      </c>
      <c r="AC18" s="130">
        <f t="shared" si="1"/>
        <v>0</v>
      </c>
      <c r="AD18" s="130"/>
      <c r="AE18" s="130"/>
    </row>
    <row r="19" spans="1:31" s="135" customFormat="1" ht="36" customHeight="1" x14ac:dyDescent="0.25">
      <c r="A19" s="133"/>
      <c r="B19" s="133"/>
      <c r="C19" s="133" t="s">
        <v>28</v>
      </c>
      <c r="D19" s="133" t="s">
        <v>29</v>
      </c>
      <c r="E19" s="133"/>
      <c r="F19" s="133"/>
      <c r="G19" s="63">
        <v>127.81318172</v>
      </c>
      <c r="H19" s="58">
        <v>75.261360620000005</v>
      </c>
      <c r="I19" s="63">
        <v>596.63572500999999</v>
      </c>
      <c r="J19" s="58">
        <v>378.33911313999999</v>
      </c>
      <c r="K19" s="63">
        <v>1142.3363431400001</v>
      </c>
      <c r="L19" s="58">
        <v>1024.2362105499999</v>
      </c>
      <c r="M19" s="63">
        <v>32.539609570000003</v>
      </c>
      <c r="N19" s="58">
        <v>13.84407929</v>
      </c>
      <c r="O19" s="63">
        <v>454.11294647</v>
      </c>
      <c r="P19" s="58">
        <v>487.63262114000003</v>
      </c>
      <c r="Q19" s="63">
        <v>2353.43780591</v>
      </c>
      <c r="R19" s="58">
        <v>1979.3133847399999</v>
      </c>
      <c r="S19" s="94"/>
      <c r="T19" s="232"/>
      <c r="U19" s="226"/>
      <c r="V19" s="226"/>
      <c r="W19" s="136"/>
      <c r="Z19" s="130">
        <v>0</v>
      </c>
      <c r="AA19" s="130">
        <f>'Balance sheet group - Assets'!I22-R19</f>
        <v>0</v>
      </c>
      <c r="AB19" s="130">
        <f t="shared" si="1"/>
        <v>0</v>
      </c>
      <c r="AC19" s="130">
        <f t="shared" si="1"/>
        <v>0</v>
      </c>
      <c r="AD19" s="130"/>
      <c r="AE19" s="130"/>
    </row>
    <row r="20" spans="1:31" s="135" customFormat="1" ht="36" customHeight="1" x14ac:dyDescent="0.25">
      <c r="A20" s="137"/>
      <c r="B20" s="133"/>
      <c r="C20" s="133" t="s">
        <v>16</v>
      </c>
      <c r="D20" s="133"/>
      <c r="E20" s="133"/>
      <c r="F20" s="133"/>
      <c r="G20" s="131">
        <v>20141.207195090003</v>
      </c>
      <c r="H20" s="132">
        <v>20750.660830239998</v>
      </c>
      <c r="I20" s="131">
        <v>50956.527218759999</v>
      </c>
      <c r="J20" s="132">
        <v>52261.280975869995</v>
      </c>
      <c r="K20" s="131">
        <v>52611.388090380002</v>
      </c>
      <c r="L20" s="132">
        <v>52751.154732559997</v>
      </c>
      <c r="M20" s="131">
        <v>4692.5120176599994</v>
      </c>
      <c r="N20" s="132">
        <v>4422.7046272799998</v>
      </c>
      <c r="O20" s="131">
        <v>15705.096789910001</v>
      </c>
      <c r="P20" s="132">
        <v>15638.14872014</v>
      </c>
      <c r="Q20" s="131">
        <v>144106.73131180002</v>
      </c>
      <c r="R20" s="132">
        <v>145823.94988608998</v>
      </c>
      <c r="S20" s="94"/>
      <c r="T20" s="232"/>
      <c r="U20" s="226"/>
      <c r="V20" s="226"/>
      <c r="W20" s="136"/>
      <c r="Z20" s="130">
        <v>0</v>
      </c>
      <c r="AA20" s="130">
        <f>'Balance sheet group - Assets'!I23-R20</f>
        <v>0</v>
      </c>
      <c r="AB20" s="130">
        <f t="shared" si="1"/>
        <v>0</v>
      </c>
      <c r="AC20" s="130">
        <f t="shared" si="1"/>
        <v>0</v>
      </c>
      <c r="AD20" s="130"/>
      <c r="AE20" s="130"/>
    </row>
    <row r="21" spans="1:31" s="135" customFormat="1" ht="36" customHeight="1" x14ac:dyDescent="0.25">
      <c r="B21" s="133" t="s">
        <v>30</v>
      </c>
      <c r="C21" s="235" t="s">
        <v>31</v>
      </c>
      <c r="D21" s="235"/>
      <c r="E21" s="235"/>
      <c r="F21" s="235"/>
      <c r="G21" s="63">
        <v>4268.7307795500001</v>
      </c>
      <c r="H21" s="58">
        <v>3759.49289894</v>
      </c>
      <c r="I21" s="63">
        <v>1870.2550745599999</v>
      </c>
      <c r="J21" s="58">
        <v>1869.8160022899999</v>
      </c>
      <c r="K21" s="63">
        <v>42.282642060000001</v>
      </c>
      <c r="L21" s="58">
        <v>39.58138529</v>
      </c>
      <c r="M21" s="63">
        <v>21.181523259999999</v>
      </c>
      <c r="N21" s="58">
        <v>20.95448231</v>
      </c>
      <c r="O21" s="63">
        <v>0.29882547999999998</v>
      </c>
      <c r="P21" s="58">
        <v>0.55792726000000004</v>
      </c>
      <c r="Q21" s="63">
        <v>6202.748844910001</v>
      </c>
      <c r="R21" s="58">
        <v>5690.4026960899992</v>
      </c>
      <c r="S21" s="94"/>
      <c r="T21" s="232"/>
      <c r="U21" s="226"/>
      <c r="V21" s="226"/>
      <c r="W21" s="93"/>
      <c r="Z21" s="130">
        <v>0</v>
      </c>
      <c r="AA21" s="130">
        <f>'Balance sheet group - Assets'!I24-R21</f>
        <v>0</v>
      </c>
      <c r="AB21" s="130">
        <f t="shared" si="1"/>
        <v>0</v>
      </c>
      <c r="AC21" s="130">
        <f t="shared" si="1"/>
        <v>0</v>
      </c>
      <c r="AD21" s="130"/>
      <c r="AE21" s="130"/>
    </row>
    <row r="22" spans="1:31" s="135" customFormat="1" ht="36" customHeight="1" x14ac:dyDescent="0.25">
      <c r="B22" s="133" t="s">
        <v>91</v>
      </c>
      <c r="C22" s="133" t="s">
        <v>33</v>
      </c>
      <c r="D22" s="133"/>
      <c r="E22" s="133"/>
      <c r="F22" s="133"/>
      <c r="G22" s="63">
        <v>553.87217577000001</v>
      </c>
      <c r="H22" s="58">
        <v>558.55147288000001</v>
      </c>
      <c r="I22" s="63">
        <v>2113.09031061</v>
      </c>
      <c r="J22" s="58">
        <v>1715.1164670799999</v>
      </c>
      <c r="K22" s="63">
        <v>1485.8836261399999</v>
      </c>
      <c r="L22" s="58">
        <v>1093.29775247</v>
      </c>
      <c r="M22" s="63">
        <v>292.10813583999999</v>
      </c>
      <c r="N22" s="58">
        <v>434.69598710000002</v>
      </c>
      <c r="O22" s="63">
        <v>171.08661523000001</v>
      </c>
      <c r="P22" s="58">
        <v>207.23516487000001</v>
      </c>
      <c r="Q22" s="63">
        <v>4616.0408635900003</v>
      </c>
      <c r="R22" s="58">
        <v>4008.8968443999997</v>
      </c>
      <c r="S22" s="94"/>
      <c r="T22" s="232"/>
      <c r="U22" s="226"/>
      <c r="V22" s="226"/>
      <c r="W22" s="128"/>
      <c r="Z22" s="130">
        <v>0</v>
      </c>
      <c r="AA22" s="130">
        <f>'Balance sheet group - Assets'!I25-R22</f>
        <v>0</v>
      </c>
      <c r="AB22" s="130">
        <f t="shared" si="1"/>
        <v>0</v>
      </c>
      <c r="AC22" s="130">
        <f t="shared" si="1"/>
        <v>0</v>
      </c>
      <c r="AD22" s="130"/>
      <c r="AE22" s="130"/>
    </row>
    <row r="23" spans="1:31" s="135" customFormat="1" ht="36" customHeight="1" x14ac:dyDescent="0.25">
      <c r="B23" s="133" t="s">
        <v>16</v>
      </c>
      <c r="C23" s="133"/>
      <c r="D23" s="133"/>
      <c r="E23" s="133"/>
      <c r="F23" s="133"/>
      <c r="G23" s="131">
        <v>25513.977891300001</v>
      </c>
      <c r="H23" s="132">
        <v>25597.228246079998</v>
      </c>
      <c r="I23" s="131">
        <v>58928.149280010002</v>
      </c>
      <c r="J23" s="132">
        <v>59348.522839159989</v>
      </c>
      <c r="K23" s="131">
        <v>109497.24341929</v>
      </c>
      <c r="L23" s="132">
        <v>109128.6125741</v>
      </c>
      <c r="M23" s="131">
        <v>6896.0304090999989</v>
      </c>
      <c r="N23" s="132">
        <v>6743.116011269999</v>
      </c>
      <c r="O23" s="131">
        <v>16710.118861060004</v>
      </c>
      <c r="P23" s="132">
        <v>16744.52256885</v>
      </c>
      <c r="Q23" s="131">
        <v>217545.51986076002</v>
      </c>
      <c r="R23" s="132">
        <v>217562.00223945998</v>
      </c>
      <c r="S23" s="94"/>
      <c r="T23" s="232"/>
      <c r="U23" s="226"/>
      <c r="V23" s="226"/>
      <c r="W23" s="128"/>
      <c r="Z23" s="130">
        <v>0</v>
      </c>
      <c r="AA23" s="130">
        <f>'Balance sheet group - Assets'!I26-R23</f>
        <v>0</v>
      </c>
      <c r="AB23" s="130">
        <f t="shared" si="1"/>
        <v>0</v>
      </c>
      <c r="AC23" s="130">
        <f t="shared" si="1"/>
        <v>0</v>
      </c>
      <c r="AD23" s="130"/>
      <c r="AE23" s="130"/>
    </row>
    <row r="24" spans="1:31" s="140" customFormat="1" ht="36" customHeight="1" x14ac:dyDescent="0.3">
      <c r="A24" s="126" t="s">
        <v>34</v>
      </c>
      <c r="B24" s="126" t="s">
        <v>35</v>
      </c>
      <c r="C24" s="126"/>
      <c r="D24" s="126"/>
      <c r="E24" s="126"/>
      <c r="F24" s="126"/>
      <c r="G24" s="63">
        <v>743.28687983999998</v>
      </c>
      <c r="H24" s="58">
        <v>753.87020110000003</v>
      </c>
      <c r="I24" s="63">
        <v>144.08859783</v>
      </c>
      <c r="J24" s="58">
        <v>104.01651935</v>
      </c>
      <c r="K24" s="63">
        <v>5241.2090263500004</v>
      </c>
      <c r="L24" s="58">
        <v>5317.4156068700004</v>
      </c>
      <c r="M24" s="63">
        <v>0</v>
      </c>
      <c r="N24" s="58">
        <v>0</v>
      </c>
      <c r="O24" s="63">
        <v>3243.8206841800002</v>
      </c>
      <c r="P24" s="58">
        <v>3488.42922189</v>
      </c>
      <c r="Q24" s="63">
        <v>9372.4051882000003</v>
      </c>
      <c r="R24" s="58">
        <v>9663.7315492100006</v>
      </c>
      <c r="S24" s="138"/>
      <c r="T24" s="232"/>
      <c r="U24" s="226"/>
      <c r="V24" s="226"/>
      <c r="W24" s="139"/>
      <c r="Z24" s="130">
        <v>0</v>
      </c>
      <c r="AA24" s="130">
        <f>'Balance sheet group - Assets'!I27-R24</f>
        <v>0</v>
      </c>
      <c r="AB24" s="130">
        <f t="shared" si="1"/>
        <v>0</v>
      </c>
      <c r="AC24" s="130">
        <f t="shared" si="1"/>
        <v>0</v>
      </c>
      <c r="AD24" s="130"/>
      <c r="AE24" s="130"/>
    </row>
    <row r="25" spans="1:31" s="140" customFormat="1" ht="36" customHeight="1" x14ac:dyDescent="0.3">
      <c r="A25" s="126" t="s">
        <v>36</v>
      </c>
      <c r="B25" s="126" t="s">
        <v>37</v>
      </c>
      <c r="C25" s="126"/>
      <c r="D25" s="126"/>
      <c r="E25" s="126"/>
      <c r="F25" s="126"/>
      <c r="G25" s="63">
        <v>692.14194679000002</v>
      </c>
      <c r="H25" s="58">
        <v>735.02641010000002</v>
      </c>
      <c r="I25" s="63">
        <v>2772.4706788100002</v>
      </c>
      <c r="J25" s="58">
        <v>2726.91981803</v>
      </c>
      <c r="K25" s="63">
        <v>15.6117469</v>
      </c>
      <c r="L25" s="58">
        <v>15.041881719999999</v>
      </c>
      <c r="M25" s="63">
        <v>79.430609599999997</v>
      </c>
      <c r="N25" s="58">
        <v>77.676806389999996</v>
      </c>
      <c r="O25" s="63">
        <v>659.17632672000002</v>
      </c>
      <c r="P25" s="58">
        <v>614.60208158</v>
      </c>
      <c r="Q25" s="63">
        <v>4218.8313088200002</v>
      </c>
      <c r="R25" s="58">
        <v>4169.2669978200001</v>
      </c>
      <c r="S25" s="138"/>
      <c r="T25" s="232"/>
      <c r="U25" s="226"/>
      <c r="V25" s="226"/>
      <c r="W25" s="139"/>
      <c r="Z25" s="130">
        <v>0</v>
      </c>
      <c r="AA25" s="130">
        <f>'Balance sheet group - Assets'!I28-R25</f>
        <v>0</v>
      </c>
      <c r="AB25" s="130">
        <f t="shared" si="1"/>
        <v>0</v>
      </c>
      <c r="AC25" s="130">
        <f t="shared" si="1"/>
        <v>0</v>
      </c>
      <c r="AD25" s="130"/>
      <c r="AE25" s="130"/>
    </row>
    <row r="26" spans="1:31" s="140" customFormat="1" ht="36" customHeight="1" outlineLevel="1" x14ac:dyDescent="0.3">
      <c r="A26" s="126" t="s">
        <v>38</v>
      </c>
      <c r="B26" s="126" t="s">
        <v>53</v>
      </c>
      <c r="C26" s="126"/>
      <c r="D26" s="126"/>
      <c r="E26" s="126"/>
      <c r="F26" s="126"/>
      <c r="G26" s="63">
        <v>74.450131839999997</v>
      </c>
      <c r="H26" s="58">
        <v>0</v>
      </c>
      <c r="I26" s="63">
        <v>0</v>
      </c>
      <c r="J26" s="58">
        <v>0</v>
      </c>
      <c r="K26" s="63">
        <v>14.4308706</v>
      </c>
      <c r="L26" s="58">
        <v>26.142080620000002</v>
      </c>
      <c r="M26" s="63">
        <v>0</v>
      </c>
      <c r="N26" s="58">
        <v>0</v>
      </c>
      <c r="O26" s="63">
        <v>31.493830169999999</v>
      </c>
      <c r="P26" s="58">
        <v>91.606352029999996</v>
      </c>
      <c r="Q26" s="63">
        <v>120.37483261</v>
      </c>
      <c r="R26" s="58">
        <v>117.74843265</v>
      </c>
      <c r="S26" s="138"/>
      <c r="T26" s="232"/>
      <c r="U26" s="226"/>
      <c r="V26" s="226"/>
      <c r="W26" s="139"/>
      <c r="Z26" s="130"/>
      <c r="AA26" s="130"/>
      <c r="AB26" s="130"/>
      <c r="AC26" s="130"/>
      <c r="AD26" s="130"/>
      <c r="AE26" s="130"/>
    </row>
    <row r="27" spans="1:31" s="129" customFormat="1" ht="36" customHeight="1" x14ac:dyDescent="0.3">
      <c r="A27" s="126" t="s">
        <v>42</v>
      </c>
      <c r="B27" s="126" t="s">
        <v>92</v>
      </c>
      <c r="C27" s="126"/>
      <c r="D27" s="126"/>
      <c r="E27" s="126"/>
      <c r="F27" s="126"/>
      <c r="G27" s="131">
        <v>11461.669303069999</v>
      </c>
      <c r="H27" s="132">
        <v>9208.2090386900018</v>
      </c>
      <c r="I27" s="131">
        <v>10461.428211069999</v>
      </c>
      <c r="J27" s="132">
        <v>9519.7293618699987</v>
      </c>
      <c r="K27" s="131">
        <v>7057.9557927799997</v>
      </c>
      <c r="L27" s="132">
        <v>7124.1336467100009</v>
      </c>
      <c r="M27" s="131">
        <v>1562.81198038</v>
      </c>
      <c r="N27" s="132">
        <v>1428.70243579</v>
      </c>
      <c r="O27" s="131">
        <v>3330.8205038800002</v>
      </c>
      <c r="P27" s="132">
        <v>3239.3206298199998</v>
      </c>
      <c r="Q27" s="63">
        <v>33874.685791179996</v>
      </c>
      <c r="R27" s="58">
        <v>30520.095112880001</v>
      </c>
      <c r="S27" s="138"/>
      <c r="T27" s="232"/>
      <c r="U27" s="226"/>
      <c r="V27" s="226"/>
      <c r="W27" s="139"/>
      <c r="Z27" s="130">
        <v>0</v>
      </c>
      <c r="AA27" s="130">
        <f>'Balance sheet group - Assets'!I32+'Balance sheet group - Assets'!I33+'Balance sheet group - Assets'!I37+'Balance sheet group - Assets'!I38+'Balance sheet group - Assets'!I39-R27</f>
        <v>0</v>
      </c>
      <c r="AB27" s="130">
        <f>G27+I27+K27+M27+O27-Q27</f>
        <v>0</v>
      </c>
      <c r="AC27" s="130">
        <f>H27+J27+L27+N27+P27-R27</f>
        <v>0</v>
      </c>
      <c r="AD27" s="130"/>
      <c r="AE27" s="130"/>
    </row>
    <row r="28" spans="1:31" s="143" customFormat="1" ht="36" customHeight="1" thickBot="1" x14ac:dyDescent="0.35">
      <c r="A28" s="66" t="s">
        <v>93</v>
      </c>
      <c r="B28" s="67"/>
      <c r="C28" s="67"/>
      <c r="D28" s="67"/>
      <c r="E28" s="66"/>
      <c r="F28" s="67"/>
      <c r="G28" s="68">
        <v>38825.339255250001</v>
      </c>
      <c r="H28" s="141">
        <v>36655.462869989999</v>
      </c>
      <c r="I28" s="68">
        <v>74338.173210559995</v>
      </c>
      <c r="J28" s="141">
        <v>73683.668180529989</v>
      </c>
      <c r="K28" s="68">
        <v>121995.03435666001</v>
      </c>
      <c r="L28" s="141">
        <v>121779.04258405</v>
      </c>
      <c r="M28" s="68">
        <v>9515.8636478499993</v>
      </c>
      <c r="N28" s="141">
        <v>9210.0223910200002</v>
      </c>
      <c r="O28" s="68">
        <v>24172.337177130004</v>
      </c>
      <c r="P28" s="141">
        <v>24393.83435406</v>
      </c>
      <c r="Q28" s="68">
        <v>268846.74764745001</v>
      </c>
      <c r="R28" s="141">
        <v>265722.03037965001</v>
      </c>
      <c r="S28" s="94"/>
      <c r="T28" s="232"/>
      <c r="U28" s="226"/>
      <c r="V28" s="226"/>
      <c r="W28" s="142"/>
      <c r="Y28" s="144"/>
      <c r="Z28" s="145">
        <v>0</v>
      </c>
      <c r="AA28" s="145">
        <f>'Balance sheet group - Assets'!I41-R28</f>
        <v>0</v>
      </c>
      <c r="AB28" s="145">
        <f>G28+I28+K28+M28+O28-Q28</f>
        <v>0</v>
      </c>
      <c r="AC28" s="145">
        <f>H28+J28+L28+N28+P28-R28</f>
        <v>0</v>
      </c>
      <c r="AD28" s="130"/>
      <c r="AE28" s="130"/>
    </row>
    <row r="29" spans="1:31" s="143" customFormat="1" ht="36" customHeight="1" thickTop="1" x14ac:dyDescent="0.3">
      <c r="A29" s="179"/>
      <c r="B29" s="180"/>
      <c r="C29" s="180"/>
      <c r="D29" s="180"/>
      <c r="E29" s="179"/>
      <c r="F29" s="180"/>
      <c r="G29" s="181"/>
      <c r="H29" s="182"/>
      <c r="I29" s="181"/>
      <c r="J29" s="182"/>
      <c r="K29" s="181"/>
      <c r="L29" s="182"/>
      <c r="M29" s="181"/>
      <c r="N29" s="182"/>
      <c r="O29" s="181"/>
      <c r="P29" s="182"/>
      <c r="Q29" s="181"/>
      <c r="R29" s="182"/>
      <c r="S29" s="94"/>
      <c r="T29" s="232"/>
      <c r="U29" s="226"/>
      <c r="V29" s="226"/>
      <c r="W29" s="142"/>
      <c r="Y29" s="144"/>
      <c r="Z29" s="145"/>
      <c r="AA29" s="145"/>
      <c r="AB29" s="145"/>
      <c r="AC29" s="145"/>
      <c r="AD29" s="130"/>
      <c r="AE29" s="130"/>
    </row>
    <row r="30" spans="1:31" s="143" customFormat="1" ht="21.75" customHeight="1" x14ac:dyDescent="0.25">
      <c r="A30" s="195"/>
      <c r="B30" s="218" t="s">
        <v>107</v>
      </c>
      <c r="C30" s="146"/>
      <c r="D30" s="146"/>
      <c r="E30" s="147"/>
      <c r="F30" s="147"/>
      <c r="G30" s="148"/>
      <c r="H30" s="149"/>
      <c r="I30" s="148"/>
      <c r="J30" s="149"/>
      <c r="K30" s="148"/>
      <c r="L30" s="149"/>
      <c r="M30" s="149"/>
      <c r="N30" s="149"/>
      <c r="O30" s="148"/>
      <c r="P30" s="149"/>
      <c r="Q30" s="148"/>
      <c r="R30" s="94"/>
      <c r="S30" s="94"/>
      <c r="T30" s="232"/>
      <c r="U30" s="226"/>
      <c r="V30" s="226"/>
      <c r="W30" s="142"/>
      <c r="Y30" s="144"/>
    </row>
    <row r="31" spans="1:31" s="143" customFormat="1" ht="21.75" customHeight="1" x14ac:dyDescent="0.25">
      <c r="A31" s="195"/>
      <c r="B31" s="193"/>
      <c r="C31" s="146"/>
      <c r="D31" s="146"/>
      <c r="E31" s="147"/>
      <c r="F31" s="147"/>
      <c r="G31" s="148"/>
      <c r="H31" s="149"/>
      <c r="I31" s="148"/>
      <c r="J31" s="149"/>
      <c r="K31" s="148"/>
      <c r="L31" s="149"/>
      <c r="M31" s="149"/>
      <c r="N31" s="149"/>
      <c r="O31" s="148"/>
      <c r="P31" s="149"/>
      <c r="Q31" s="148"/>
      <c r="R31" s="94"/>
      <c r="S31" s="94"/>
      <c r="T31" s="204"/>
      <c r="U31" s="205"/>
      <c r="V31" s="205"/>
      <c r="W31" s="142"/>
      <c r="Y31" s="144"/>
    </row>
    <row r="32" spans="1:31" s="94" customFormat="1" ht="18" customHeight="1" x14ac:dyDescent="0.25">
      <c r="R32" s="100"/>
      <c r="S32" s="100"/>
      <c r="T32" s="232" t="s">
        <v>103</v>
      </c>
      <c r="U32" s="234" t="s">
        <v>94</v>
      </c>
      <c r="V32" s="225" t="s">
        <v>5</v>
      </c>
      <c r="W32" s="101"/>
    </row>
    <row r="33" spans="1:29" s="94" customFormat="1" ht="15" customHeight="1" x14ac:dyDescent="0.25">
      <c r="A33" s="94" t="s">
        <v>5</v>
      </c>
      <c r="R33" s="100"/>
      <c r="S33" s="100"/>
      <c r="T33" s="232"/>
      <c r="U33" s="226"/>
      <c r="V33" s="226"/>
      <c r="W33" s="101"/>
    </row>
    <row r="34" spans="1:29" s="95" customFormat="1" ht="27.75" customHeight="1" x14ac:dyDescent="0.45">
      <c r="A34" s="102" t="s">
        <v>94</v>
      </c>
      <c r="R34" s="100"/>
      <c r="S34" s="100"/>
      <c r="T34" s="232"/>
      <c r="U34" s="226"/>
      <c r="V34" s="226"/>
      <c r="W34" s="101"/>
    </row>
    <row r="35" spans="1:29" s="104" customFormat="1" ht="27.75" customHeight="1" thickBot="1" x14ac:dyDescent="0.5">
      <c r="A35" s="167" t="s">
        <v>103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R35" s="100"/>
      <c r="S35" s="100"/>
      <c r="T35" s="232"/>
      <c r="U35" s="226"/>
      <c r="V35" s="226"/>
      <c r="W35" s="101"/>
    </row>
    <row r="36" spans="1:29" s="94" customFormat="1" ht="18.75" customHeight="1" x14ac:dyDescent="0.25">
      <c r="R36" s="100"/>
      <c r="S36" s="100"/>
      <c r="T36" s="232"/>
      <c r="U36" s="226"/>
      <c r="V36" s="226"/>
      <c r="W36" s="101"/>
    </row>
    <row r="37" spans="1:29" s="94" customFormat="1" ht="30" customHeight="1" x14ac:dyDescent="0.25">
      <c r="R37" s="100"/>
      <c r="S37" s="100"/>
      <c r="T37" s="232"/>
      <c r="U37" s="226"/>
      <c r="V37" s="226"/>
      <c r="W37" s="101"/>
    </row>
    <row r="38" spans="1:29" s="109" customFormat="1" ht="30" customHeight="1" thickBot="1" x14ac:dyDescent="0.55000000000000004">
      <c r="A38" s="105" t="s">
        <v>7</v>
      </c>
      <c r="B38" s="106"/>
      <c r="C38" s="106"/>
      <c r="D38" s="106"/>
      <c r="E38" s="106"/>
      <c r="F38" s="107"/>
      <c r="G38" s="227" t="s">
        <v>4</v>
      </c>
      <c r="H38" s="227"/>
      <c r="I38" s="227"/>
      <c r="J38" s="227"/>
      <c r="K38" s="228" t="s">
        <v>81</v>
      </c>
      <c r="L38" s="228"/>
      <c r="M38" s="228"/>
      <c r="N38" s="228"/>
      <c r="O38" s="228"/>
      <c r="P38" s="228"/>
      <c r="Q38" s="229" t="s">
        <v>82</v>
      </c>
      <c r="R38" s="229"/>
      <c r="S38" s="108"/>
      <c r="T38" s="232"/>
      <c r="U38" s="226"/>
      <c r="V38" s="226"/>
      <c r="W38" s="101"/>
      <c r="Z38" s="110" t="s">
        <v>83</v>
      </c>
      <c r="AA38" s="111"/>
      <c r="AB38" s="112" t="s">
        <v>83</v>
      </c>
      <c r="AC38" s="113"/>
    </row>
    <row r="39" spans="1:29" s="90" customFormat="1" ht="61.5" customHeight="1" x14ac:dyDescent="0.3">
      <c r="A39" s="114"/>
      <c r="B39" s="115"/>
      <c r="C39" s="115"/>
      <c r="D39" s="115"/>
      <c r="E39" s="116"/>
      <c r="F39" s="116"/>
      <c r="G39" s="230" t="s">
        <v>101</v>
      </c>
      <c r="H39" s="230"/>
      <c r="I39" s="230" t="s">
        <v>84</v>
      </c>
      <c r="J39" s="230"/>
      <c r="K39" s="231" t="s">
        <v>85</v>
      </c>
      <c r="L39" s="231"/>
      <c r="M39" s="231" t="s">
        <v>86</v>
      </c>
      <c r="N39" s="231"/>
      <c r="O39" s="231" t="s">
        <v>87</v>
      </c>
      <c r="P39" s="231"/>
      <c r="Q39" s="118"/>
      <c r="R39" s="100"/>
      <c r="S39" s="100"/>
      <c r="T39" s="232"/>
      <c r="U39" s="226"/>
      <c r="V39" s="226"/>
      <c r="W39" s="101"/>
      <c r="Z39" s="110" t="s">
        <v>88</v>
      </c>
      <c r="AA39" s="111"/>
      <c r="AB39" s="110" t="s">
        <v>89</v>
      </c>
      <c r="AC39" s="111"/>
    </row>
    <row r="40" spans="1:29" s="90" customFormat="1" ht="19.95" customHeight="1" x14ac:dyDescent="0.3">
      <c r="A40" s="119"/>
      <c r="B40" s="120"/>
      <c r="C40" s="120"/>
      <c r="D40" s="120"/>
      <c r="E40" s="121"/>
      <c r="F40" s="122"/>
      <c r="G40" s="198" t="s">
        <v>104</v>
      </c>
      <c r="H40" s="197" t="s">
        <v>102</v>
      </c>
      <c r="I40" s="199" t="s">
        <v>104</v>
      </c>
      <c r="J40" s="197" t="s">
        <v>102</v>
      </c>
      <c r="K40" s="199" t="s">
        <v>104</v>
      </c>
      <c r="L40" s="197" t="s">
        <v>102</v>
      </c>
      <c r="M40" s="199" t="s">
        <v>104</v>
      </c>
      <c r="N40" s="197" t="s">
        <v>102</v>
      </c>
      <c r="O40" s="199" t="s">
        <v>104</v>
      </c>
      <c r="P40" s="197" t="s">
        <v>102</v>
      </c>
      <c r="Q40" s="199" t="s">
        <v>104</v>
      </c>
      <c r="R40" s="197" t="s">
        <v>102</v>
      </c>
      <c r="S40" s="123"/>
      <c r="T40" s="232"/>
      <c r="U40" s="226"/>
      <c r="V40" s="226"/>
      <c r="W40" s="124"/>
      <c r="Z40" s="125" t="s">
        <v>104</v>
      </c>
      <c r="AA40" s="125" t="str">
        <f>H40</f>
        <v>31.12.2017</v>
      </c>
      <c r="AB40" s="125" t="str">
        <f>I40</f>
        <v>30.06.2018</v>
      </c>
      <c r="AC40" s="125" t="str">
        <f>J40</f>
        <v>31.12.2017</v>
      </c>
    </row>
    <row r="41" spans="1:29" s="129" customFormat="1" ht="36" customHeight="1" x14ac:dyDescent="0.25">
      <c r="A41" s="126" t="s">
        <v>10</v>
      </c>
      <c r="B41" s="126" t="s">
        <v>63</v>
      </c>
      <c r="C41" s="126"/>
      <c r="D41" s="126"/>
      <c r="E41" s="126"/>
      <c r="F41" s="126"/>
      <c r="G41" s="63">
        <v>645.80134684999996</v>
      </c>
      <c r="H41" s="58">
        <v>785.07605694999995</v>
      </c>
      <c r="I41" s="63">
        <v>1799.2651651000001</v>
      </c>
      <c r="J41" s="58">
        <v>1992.78867403</v>
      </c>
      <c r="K41" s="63">
        <v>0</v>
      </c>
      <c r="L41" s="58">
        <v>0</v>
      </c>
      <c r="M41" s="63">
        <v>0</v>
      </c>
      <c r="N41" s="58">
        <v>0</v>
      </c>
      <c r="O41" s="63">
        <v>12.54055507</v>
      </c>
      <c r="P41" s="58">
        <v>12.54055507</v>
      </c>
      <c r="Q41" s="63">
        <v>2457.6070670200002</v>
      </c>
      <c r="R41" s="58">
        <v>2790.4052860500001</v>
      </c>
      <c r="S41" s="127"/>
      <c r="T41" s="232"/>
      <c r="U41" s="226"/>
      <c r="V41" s="226"/>
      <c r="W41" s="128"/>
      <c r="Z41" s="130">
        <v>0</v>
      </c>
      <c r="AA41" s="130">
        <f>'Balance sheet group - Equ&amp;Liab'!H17-R41</f>
        <v>0</v>
      </c>
      <c r="AB41" s="130">
        <f>G41+I41+K41+M41+O41-Q41</f>
        <v>0</v>
      </c>
      <c r="AC41" s="130">
        <f>H41+J41+L41+N41+P41-R41</f>
        <v>0</v>
      </c>
    </row>
    <row r="42" spans="1:29" s="129" customFormat="1" ht="36" customHeight="1" x14ac:dyDescent="0.25">
      <c r="A42" s="126" t="s">
        <v>17</v>
      </c>
      <c r="B42" s="126" t="s">
        <v>64</v>
      </c>
      <c r="C42" s="126"/>
      <c r="D42" s="126"/>
      <c r="E42" s="126"/>
      <c r="F42" s="126"/>
      <c r="G42" s="131"/>
      <c r="H42" s="132"/>
      <c r="I42" s="131"/>
      <c r="J42" s="132"/>
      <c r="K42" s="131"/>
      <c r="L42" s="132"/>
      <c r="M42" s="131"/>
      <c r="N42" s="132"/>
      <c r="O42" s="131"/>
      <c r="P42" s="132"/>
      <c r="Q42" s="131"/>
      <c r="R42" s="132"/>
      <c r="S42" s="127"/>
      <c r="T42" s="232"/>
      <c r="U42" s="226"/>
      <c r="V42" s="226"/>
      <c r="W42" s="128"/>
      <c r="Z42" s="130"/>
      <c r="AA42" s="130"/>
      <c r="AB42" s="130"/>
      <c r="AC42" s="130"/>
    </row>
    <row r="43" spans="1:29" s="135" customFormat="1" ht="36" customHeight="1" x14ac:dyDescent="0.25">
      <c r="A43" s="133"/>
      <c r="B43" s="133" t="s">
        <v>12</v>
      </c>
      <c r="C43" s="133" t="s">
        <v>65</v>
      </c>
      <c r="D43" s="133"/>
      <c r="E43" s="133"/>
      <c r="F43" s="133"/>
      <c r="G43" s="63">
        <v>289.15428466999998</v>
      </c>
      <c r="H43" s="58">
        <v>294.75857883999998</v>
      </c>
      <c r="I43" s="63">
        <v>6764.2571187000003</v>
      </c>
      <c r="J43" s="58">
        <v>6033.9347966799996</v>
      </c>
      <c r="K43" s="63">
        <v>263.49166608000002</v>
      </c>
      <c r="L43" s="58">
        <v>214.13353075000001</v>
      </c>
      <c r="M43" s="63">
        <v>785.48125768</v>
      </c>
      <c r="N43" s="58">
        <v>468.14106558999998</v>
      </c>
      <c r="O43" s="63">
        <v>1911.73684183</v>
      </c>
      <c r="P43" s="58">
        <v>1846.08289812</v>
      </c>
      <c r="Q43" s="63">
        <v>10014.12116896</v>
      </c>
      <c r="R43" s="58">
        <v>8857.0508699799993</v>
      </c>
      <c r="S43" s="134"/>
      <c r="T43" s="232"/>
      <c r="U43" s="226"/>
      <c r="V43" s="226"/>
      <c r="W43" s="93"/>
      <c r="Z43" s="130">
        <v>0</v>
      </c>
      <c r="AA43" s="130">
        <f>'Balance sheet group - Equ&amp;Liab'!H19-R43</f>
        <v>0</v>
      </c>
      <c r="AB43" s="130">
        <f>G43+I43+K43+M43+O43-Q43</f>
        <v>0</v>
      </c>
      <c r="AC43" s="130">
        <f>H43+J43+L43+N43+P43-R43</f>
        <v>0</v>
      </c>
    </row>
    <row r="44" spans="1:29" s="135" customFormat="1" ht="36" customHeight="1" x14ac:dyDescent="0.25">
      <c r="A44" s="133"/>
      <c r="B44" s="133" t="s">
        <v>14</v>
      </c>
      <c r="C44" s="133" t="s">
        <v>95</v>
      </c>
      <c r="D44" s="133"/>
      <c r="E44" s="133"/>
      <c r="F44" s="133"/>
      <c r="G44" s="63">
        <v>11440.44243893</v>
      </c>
      <c r="H44" s="58">
        <v>10824.971642750001</v>
      </c>
      <c r="I44" s="63">
        <v>26.179579879999999</v>
      </c>
      <c r="J44" s="58">
        <v>25.844825629999999</v>
      </c>
      <c r="K44" s="63">
        <v>88657.898821159994</v>
      </c>
      <c r="L44" s="58">
        <v>87774.038080700004</v>
      </c>
      <c r="M44" s="63">
        <v>430.64591209000002</v>
      </c>
      <c r="N44" s="58">
        <v>433.37071917999998</v>
      </c>
      <c r="O44" s="63">
        <v>9812.5670544599998</v>
      </c>
      <c r="P44" s="58">
        <v>9897.4077677599998</v>
      </c>
      <c r="Q44" s="63">
        <v>110367.73380651999</v>
      </c>
      <c r="R44" s="58">
        <v>108955.63303602001</v>
      </c>
      <c r="S44" s="134"/>
      <c r="T44" s="232"/>
      <c r="U44" s="226"/>
      <c r="V44" s="226"/>
      <c r="W44" s="128"/>
      <c r="Z44" s="130">
        <v>0</v>
      </c>
      <c r="AA44" s="130">
        <f>'Balance sheet group - Equ&amp;Liab'!H20-R44</f>
        <v>0</v>
      </c>
      <c r="AB44" s="130">
        <f t="shared" ref="AB44:AB52" si="2">G44+I44+K44+M44+O44-Q44</f>
        <v>0</v>
      </c>
      <c r="AC44" s="130">
        <f t="shared" ref="AC44:AC52" si="3">H44+J44+L44+N44+P44-R44</f>
        <v>0</v>
      </c>
    </row>
    <row r="45" spans="1:29" s="135" customFormat="1" ht="36" customHeight="1" x14ac:dyDescent="0.25">
      <c r="A45" s="133"/>
      <c r="B45" s="133" t="s">
        <v>22</v>
      </c>
      <c r="C45" s="133" t="s">
        <v>96</v>
      </c>
      <c r="D45" s="133"/>
      <c r="E45" s="133"/>
      <c r="F45" s="133"/>
      <c r="G45" s="63">
        <v>8925.3346718100001</v>
      </c>
      <c r="H45" s="58">
        <v>8693.96306267</v>
      </c>
      <c r="I45" s="63">
        <v>45720.078423669998</v>
      </c>
      <c r="J45" s="58">
        <v>45003.825183389999</v>
      </c>
      <c r="K45" s="63">
        <v>2823.8399288199998</v>
      </c>
      <c r="L45" s="58">
        <v>2935.0515532099998</v>
      </c>
      <c r="M45" s="63">
        <v>4526.4602548399998</v>
      </c>
      <c r="N45" s="58">
        <v>4482.5977007000001</v>
      </c>
      <c r="O45" s="63">
        <v>2906.80975872</v>
      </c>
      <c r="P45" s="58">
        <v>2849.4132285599999</v>
      </c>
      <c r="Q45" s="63">
        <v>64902.523037860003</v>
      </c>
      <c r="R45" s="58">
        <v>63964.850728530007</v>
      </c>
      <c r="S45" s="134"/>
      <c r="T45" s="232"/>
      <c r="U45" s="226"/>
      <c r="V45" s="226"/>
      <c r="W45" s="93"/>
      <c r="Z45" s="130">
        <v>0</v>
      </c>
      <c r="AA45" s="130">
        <f>'Balance sheet group - Equ&amp;Liab'!H21-R45</f>
        <v>0</v>
      </c>
      <c r="AB45" s="130">
        <f t="shared" si="2"/>
        <v>0</v>
      </c>
      <c r="AC45" s="130">
        <f t="shared" si="3"/>
        <v>0</v>
      </c>
    </row>
    <row r="46" spans="1:29" s="135" customFormat="1" ht="36" customHeight="1" x14ac:dyDescent="0.25">
      <c r="A46" s="133"/>
      <c r="B46" s="133" t="s">
        <v>24</v>
      </c>
      <c r="C46" s="133" t="s">
        <v>97</v>
      </c>
      <c r="D46" s="133"/>
      <c r="E46" s="133"/>
      <c r="F46" s="133"/>
      <c r="G46" s="63">
        <v>271.94558954000001</v>
      </c>
      <c r="H46" s="58">
        <v>319.82275238</v>
      </c>
      <c r="I46" s="63">
        <v>190.27269138</v>
      </c>
      <c r="J46" s="58">
        <v>373.42906893000003</v>
      </c>
      <c r="K46" s="63">
        <v>17343.9614311</v>
      </c>
      <c r="L46" s="58">
        <v>17846.446961720001</v>
      </c>
      <c r="M46" s="63">
        <v>92.121219440000004</v>
      </c>
      <c r="N46" s="58">
        <v>90.659011599999999</v>
      </c>
      <c r="O46" s="63">
        <v>509.46928660999998</v>
      </c>
      <c r="P46" s="58">
        <v>543.96716973000002</v>
      </c>
      <c r="Q46" s="63">
        <v>18407.77021807</v>
      </c>
      <c r="R46" s="58">
        <v>19174.324964360003</v>
      </c>
      <c r="S46" s="134"/>
      <c r="T46" s="232"/>
      <c r="U46" s="226"/>
      <c r="V46" s="226"/>
      <c r="W46" s="93"/>
      <c r="Z46" s="130">
        <v>0</v>
      </c>
      <c r="AA46" s="130">
        <f>'Balance sheet group - Equ&amp;Liab'!H22-R46</f>
        <v>0</v>
      </c>
      <c r="AB46" s="130">
        <f t="shared" si="2"/>
        <v>0</v>
      </c>
      <c r="AC46" s="130">
        <f t="shared" si="3"/>
        <v>0</v>
      </c>
    </row>
    <row r="47" spans="1:29" s="135" customFormat="1" ht="36" customHeight="1" x14ac:dyDescent="0.25">
      <c r="A47" s="133"/>
      <c r="B47" s="133" t="s">
        <v>16</v>
      </c>
      <c r="C47" s="133"/>
      <c r="D47" s="133"/>
      <c r="E47" s="133"/>
      <c r="F47" s="133"/>
      <c r="G47" s="131">
        <v>20926.876984949999</v>
      </c>
      <c r="H47" s="132">
        <v>20133.516036640001</v>
      </c>
      <c r="I47" s="131">
        <v>52700.787813629999</v>
      </c>
      <c r="J47" s="132">
        <v>51437.033874630004</v>
      </c>
      <c r="K47" s="131">
        <v>109089.19184715999</v>
      </c>
      <c r="L47" s="132">
        <v>108769.67012637999</v>
      </c>
      <c r="M47" s="131">
        <v>5834.7086440499988</v>
      </c>
      <c r="N47" s="132">
        <v>5474.7684970700002</v>
      </c>
      <c r="O47" s="131">
        <v>15140.582941619998</v>
      </c>
      <c r="P47" s="132">
        <v>15136.871064169998</v>
      </c>
      <c r="Q47" s="131">
        <v>203692.14823140998</v>
      </c>
      <c r="R47" s="132">
        <v>200951.85959889001</v>
      </c>
      <c r="S47" s="134"/>
      <c r="T47" s="232"/>
      <c r="U47" s="226"/>
      <c r="V47" s="226"/>
      <c r="W47" s="93"/>
      <c r="Z47" s="130">
        <v>0</v>
      </c>
      <c r="AA47" s="130">
        <f>'Balance sheet group - Equ&amp;Liab'!H23-R47</f>
        <v>0</v>
      </c>
      <c r="AB47" s="130">
        <f t="shared" si="2"/>
        <v>0</v>
      </c>
      <c r="AC47" s="130">
        <f t="shared" si="3"/>
        <v>0</v>
      </c>
    </row>
    <row r="48" spans="1:29" s="140" customFormat="1" ht="36" customHeight="1" x14ac:dyDescent="0.3">
      <c r="A48" s="126" t="s">
        <v>34</v>
      </c>
      <c r="B48" s="233" t="s">
        <v>69</v>
      </c>
      <c r="C48" s="233"/>
      <c r="D48" s="233"/>
      <c r="E48" s="233"/>
      <c r="F48" s="233"/>
      <c r="G48" s="63">
        <v>1.0183909999999999E-2</v>
      </c>
      <c r="H48" s="58">
        <v>3.4323000000000001E-3</v>
      </c>
      <c r="I48" s="63">
        <v>0</v>
      </c>
      <c r="J48" s="58">
        <v>0</v>
      </c>
      <c r="K48" s="63">
        <v>5706.1188341400002</v>
      </c>
      <c r="L48" s="58">
        <v>5809.2428665699999</v>
      </c>
      <c r="M48" s="63">
        <v>0</v>
      </c>
      <c r="N48" s="58">
        <v>0</v>
      </c>
      <c r="O48" s="63">
        <v>3069.2383198799998</v>
      </c>
      <c r="P48" s="58">
        <v>3162.2093632400001</v>
      </c>
      <c r="Q48" s="63">
        <v>8775.3673379299998</v>
      </c>
      <c r="R48" s="58">
        <v>8971.45566211</v>
      </c>
      <c r="S48" s="138"/>
      <c r="T48" s="232"/>
      <c r="U48" s="226"/>
      <c r="V48" s="226"/>
      <c r="W48" s="139"/>
      <c r="Z48" s="130">
        <v>0</v>
      </c>
      <c r="AA48" s="130">
        <f>'Balance sheet group - Equ&amp;Liab'!H24-R48</f>
        <v>0</v>
      </c>
      <c r="AB48" s="130">
        <f t="shared" si="2"/>
        <v>0</v>
      </c>
      <c r="AC48" s="130">
        <f t="shared" si="3"/>
        <v>0</v>
      </c>
    </row>
    <row r="49" spans="1:29" s="140" customFormat="1" ht="36" customHeight="1" x14ac:dyDescent="0.3">
      <c r="A49" s="126" t="s">
        <v>36</v>
      </c>
      <c r="B49" s="126" t="s">
        <v>70</v>
      </c>
      <c r="C49" s="126"/>
      <c r="D49" s="126"/>
      <c r="E49" s="126"/>
      <c r="F49" s="126"/>
      <c r="G49" s="63">
        <v>209.43839813</v>
      </c>
      <c r="H49" s="58">
        <v>231.06070124999999</v>
      </c>
      <c r="I49" s="63">
        <v>608.35534738000001</v>
      </c>
      <c r="J49" s="58">
        <v>607.20373445999996</v>
      </c>
      <c r="K49" s="63">
        <v>1704.5636379499999</v>
      </c>
      <c r="L49" s="58">
        <v>1711.44571709</v>
      </c>
      <c r="M49" s="63">
        <v>973.01713359999997</v>
      </c>
      <c r="N49" s="58">
        <v>934.91586142999995</v>
      </c>
      <c r="O49" s="63">
        <v>986.54277889000002</v>
      </c>
      <c r="P49" s="58">
        <v>1022.87627303</v>
      </c>
      <c r="Q49" s="63">
        <v>4481.9172959500002</v>
      </c>
      <c r="R49" s="58">
        <v>4507.5022872600002</v>
      </c>
      <c r="S49" s="138"/>
      <c r="T49" s="232"/>
      <c r="U49" s="226"/>
      <c r="V49" s="226"/>
      <c r="W49" s="139"/>
      <c r="Z49" s="130">
        <v>0</v>
      </c>
      <c r="AA49" s="130">
        <f>'Balance sheet group - Equ&amp;Liab'!H25-R49</f>
        <v>0</v>
      </c>
      <c r="AB49" s="130">
        <f t="shared" si="2"/>
        <v>0</v>
      </c>
      <c r="AC49" s="130">
        <f t="shared" si="3"/>
        <v>0</v>
      </c>
    </row>
    <row r="50" spans="1:29" s="140" customFormat="1" ht="36" customHeight="1" outlineLevel="1" x14ac:dyDescent="0.3">
      <c r="A50" s="126" t="s">
        <v>38</v>
      </c>
      <c r="B50" s="126" t="s">
        <v>98</v>
      </c>
      <c r="C50" s="126"/>
      <c r="D50" s="126"/>
      <c r="E50" s="126"/>
      <c r="F50" s="126"/>
      <c r="G50" s="63">
        <v>0.31253935999999999</v>
      </c>
      <c r="H50" s="58">
        <v>0</v>
      </c>
      <c r="I50" s="63">
        <v>0</v>
      </c>
      <c r="J50" s="58">
        <v>0</v>
      </c>
      <c r="K50" s="63">
        <v>49.889241849999998</v>
      </c>
      <c r="L50" s="58">
        <v>2.58334609</v>
      </c>
      <c r="M50" s="63">
        <v>0</v>
      </c>
      <c r="N50" s="58">
        <v>0</v>
      </c>
      <c r="O50" s="63">
        <v>20.239709000000001</v>
      </c>
      <c r="P50" s="58">
        <v>62.757017300000001</v>
      </c>
      <c r="Q50" s="63">
        <v>70.441490209999998</v>
      </c>
      <c r="R50" s="58">
        <v>65.340363390000007</v>
      </c>
      <c r="S50" s="138"/>
      <c r="T50" s="232"/>
      <c r="U50" s="226"/>
      <c r="V50" s="226"/>
      <c r="W50" s="139"/>
      <c r="Z50" s="130"/>
      <c r="AA50" s="130"/>
      <c r="AB50" s="130"/>
      <c r="AC50" s="130"/>
    </row>
    <row r="51" spans="1:29" s="129" customFormat="1" ht="36" customHeight="1" x14ac:dyDescent="0.3">
      <c r="A51" s="126" t="s">
        <v>42</v>
      </c>
      <c r="B51" s="126" t="s">
        <v>99</v>
      </c>
      <c r="C51" s="126"/>
      <c r="D51" s="126"/>
      <c r="E51" s="126"/>
      <c r="F51" s="126"/>
      <c r="G51" s="131">
        <v>8258.998922660001</v>
      </c>
      <c r="H51" s="132">
        <v>6841.5239662800004</v>
      </c>
      <c r="I51" s="131">
        <v>7666.6182869100003</v>
      </c>
      <c r="J51" s="132">
        <v>7479.7440734699994</v>
      </c>
      <c r="K51" s="131">
        <v>4501.8795713600002</v>
      </c>
      <c r="L51" s="132">
        <v>3873.2488625000001</v>
      </c>
      <c r="M51" s="131">
        <v>631.31358071</v>
      </c>
      <c r="N51" s="132">
        <v>664.49226345</v>
      </c>
      <c r="O51" s="131">
        <v>1411.5134902099999</v>
      </c>
      <c r="P51" s="132">
        <v>1378.2762315699999</v>
      </c>
      <c r="Q51" s="131">
        <v>22470.323851850004</v>
      </c>
      <c r="R51" s="132">
        <v>20237.28539727</v>
      </c>
      <c r="S51" s="138"/>
      <c r="T51" s="232"/>
      <c r="U51" s="226"/>
      <c r="V51" s="226"/>
      <c r="W51" s="139"/>
      <c r="Z51" s="130">
        <v>0</v>
      </c>
      <c r="AA51" s="130">
        <f>'Balance sheet group - Equ&amp;Liab'!H31+'Balance sheet group - Equ&amp;Liab'!H32-R51</f>
        <v>0</v>
      </c>
      <c r="AB51" s="130">
        <f t="shared" si="2"/>
        <v>0</v>
      </c>
      <c r="AC51" s="130">
        <f t="shared" si="3"/>
        <v>0</v>
      </c>
    </row>
    <row r="52" spans="1:29" s="143" customFormat="1" ht="36" customHeight="1" thickBot="1" x14ac:dyDescent="0.35">
      <c r="A52" s="66" t="s">
        <v>100</v>
      </c>
      <c r="B52" s="67"/>
      <c r="C52" s="67"/>
      <c r="D52" s="67"/>
      <c r="E52" s="66"/>
      <c r="F52" s="67"/>
      <c r="G52" s="68">
        <v>30041.438375859998</v>
      </c>
      <c r="H52" s="141">
        <v>27991.180193419998</v>
      </c>
      <c r="I52" s="68">
        <v>62775.026613019989</v>
      </c>
      <c r="J52" s="141">
        <v>61516.770356590008</v>
      </c>
      <c r="K52" s="68">
        <v>121051.64313246001</v>
      </c>
      <c r="L52" s="141">
        <v>120166.19091863002</v>
      </c>
      <c r="M52" s="68">
        <v>7439.0393583599998</v>
      </c>
      <c r="N52" s="141">
        <v>7074.1766219499996</v>
      </c>
      <c r="O52" s="68">
        <v>20640.657794669998</v>
      </c>
      <c r="P52" s="141">
        <v>20775.53050438</v>
      </c>
      <c r="Q52" s="68">
        <v>241947.80527436998</v>
      </c>
      <c r="R52" s="141">
        <v>237523.84859497007</v>
      </c>
      <c r="S52" s="94"/>
      <c r="T52" s="232"/>
      <c r="U52" s="226"/>
      <c r="V52" s="226"/>
      <c r="W52" s="142"/>
      <c r="Y52" s="144"/>
      <c r="Z52" s="145">
        <v>0</v>
      </c>
      <c r="AA52" s="145">
        <f>'Balance sheet group - Equ&amp;Liab'!H17+'Balance sheet group - Equ&amp;Liab'!H23+'Balance sheet group - Equ&amp;Liab'!H24+'Balance sheet group - Equ&amp;Liab'!H25+'Balance sheet group - Equ&amp;Liab'!H31+'Balance sheet group - Equ&amp;Liab'!H32+'Balance sheet group - Equ&amp;Liab'!H33-R52</f>
        <v>0</v>
      </c>
      <c r="AB52" s="145">
        <f t="shared" si="2"/>
        <v>0</v>
      </c>
      <c r="AC52" s="145">
        <f t="shared" si="3"/>
        <v>0</v>
      </c>
    </row>
    <row r="53" spans="1:29" s="143" customFormat="1" ht="21.75" customHeight="1" thickTop="1" x14ac:dyDescent="0.25">
      <c r="A53" s="50"/>
      <c r="B53" s="150"/>
      <c r="C53" s="150"/>
      <c r="D53" s="150"/>
      <c r="E53" s="151"/>
      <c r="F53" s="150"/>
      <c r="G53" s="183"/>
      <c r="H53" s="184"/>
      <c r="I53" s="183"/>
      <c r="J53" s="184"/>
      <c r="K53" s="183"/>
      <c r="L53" s="184"/>
      <c r="M53" s="184"/>
      <c r="N53" s="184"/>
      <c r="O53" s="183"/>
      <c r="P53" s="184"/>
      <c r="Q53" s="131">
        <v>26898.942373140002</v>
      </c>
      <c r="R53" s="132">
        <v>28198.181784730001</v>
      </c>
      <c r="S53" s="94"/>
      <c r="T53" s="232"/>
      <c r="U53" s="226"/>
      <c r="V53" s="226"/>
      <c r="W53" s="94"/>
      <c r="Y53" s="144"/>
    </row>
    <row r="54" spans="1:29" s="143" customFormat="1" ht="21.75" customHeight="1" thickBot="1" x14ac:dyDescent="0.3">
      <c r="A54" s="195"/>
      <c r="B54" s="150"/>
      <c r="C54" s="150"/>
      <c r="D54" s="150"/>
      <c r="E54" s="151"/>
      <c r="F54" s="150"/>
      <c r="G54" s="183"/>
      <c r="H54" s="184"/>
      <c r="I54" s="183"/>
      <c r="J54" s="184"/>
      <c r="K54" s="183"/>
      <c r="L54" s="184"/>
      <c r="M54" s="184"/>
      <c r="N54" s="184"/>
      <c r="O54" s="183"/>
      <c r="P54" s="184"/>
      <c r="Q54" s="153">
        <v>268846.74764750997</v>
      </c>
      <c r="R54" s="152">
        <v>265722.03037970007</v>
      </c>
      <c r="S54" s="94"/>
      <c r="T54" s="232"/>
      <c r="U54" s="226"/>
      <c r="V54" s="226"/>
      <c r="W54" s="94"/>
      <c r="Y54" s="144"/>
    </row>
    <row r="55" spans="1:29" ht="15.6" thickTop="1" x14ac:dyDescent="0.25">
      <c r="A55" s="195"/>
      <c r="T55" s="232"/>
      <c r="U55" s="226"/>
      <c r="V55" s="226"/>
    </row>
    <row r="56" spans="1:29" x14ac:dyDescent="0.25">
      <c r="T56" s="232"/>
      <c r="U56" s="226"/>
      <c r="V56" s="226"/>
    </row>
    <row r="57" spans="1:29" x14ac:dyDescent="0.25">
      <c r="R57" s="118"/>
      <c r="S57" s="118"/>
      <c r="T57" s="232"/>
      <c r="U57" s="226"/>
      <c r="V57" s="226"/>
    </row>
    <row r="58" spans="1:29" x14ac:dyDescent="0.25">
      <c r="T58" s="232"/>
      <c r="U58" s="226"/>
      <c r="V58" s="226"/>
    </row>
    <row r="59" spans="1:29" x14ac:dyDescent="0.25">
      <c r="T59" s="232"/>
      <c r="U59" s="226"/>
      <c r="V59" s="226"/>
    </row>
    <row r="60" spans="1:29" x14ac:dyDescent="0.25">
      <c r="T60" s="232"/>
      <c r="U60" s="226"/>
      <c r="V60" s="226"/>
    </row>
    <row r="96" spans="7:24" ht="18.75" customHeight="1" x14ac:dyDescent="0.25"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X96" s="154"/>
    </row>
    <row r="97" spans="7:24" ht="18.75" customHeight="1" x14ac:dyDescent="0.25"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X97" s="154"/>
    </row>
    <row r="98" spans="7:24" ht="18.75" customHeight="1" x14ac:dyDescent="0.25"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X98" s="154"/>
    </row>
    <row r="99" spans="7:24" ht="18.75" customHeight="1" x14ac:dyDescent="0.25"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X99" s="154"/>
    </row>
    <row r="100" spans="7:24" ht="18.75" customHeight="1" x14ac:dyDescent="0.25"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X100" s="154"/>
    </row>
    <row r="101" spans="7:24" ht="18.75" customHeight="1" x14ac:dyDescent="0.25"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X101" s="154"/>
    </row>
    <row r="102" spans="7:24" ht="18.75" customHeight="1" x14ac:dyDescent="0.25"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X102" s="154"/>
    </row>
    <row r="103" spans="7:24" ht="18.75" customHeight="1" x14ac:dyDescent="0.25"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X103" s="154"/>
    </row>
    <row r="104" spans="7:24" ht="18.75" customHeight="1" x14ac:dyDescent="0.25"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X104" s="154"/>
    </row>
    <row r="105" spans="7:24" ht="18.75" customHeight="1" x14ac:dyDescent="0.25"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X105" s="154"/>
    </row>
    <row r="106" spans="7:24" ht="18.75" customHeight="1" x14ac:dyDescent="0.25"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X106" s="154"/>
    </row>
    <row r="107" spans="7:24" ht="18.75" customHeight="1" x14ac:dyDescent="0.25"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X107" s="154"/>
    </row>
    <row r="108" spans="7:24" ht="18.75" customHeight="1" x14ac:dyDescent="0.25"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X108" s="154"/>
    </row>
    <row r="109" spans="7:24" ht="18.75" customHeight="1" x14ac:dyDescent="0.25"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X109" s="154"/>
    </row>
    <row r="110" spans="7:24" ht="18.75" customHeight="1" x14ac:dyDescent="0.25"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X110" s="154"/>
    </row>
    <row r="111" spans="7:24" ht="18.75" customHeight="1" x14ac:dyDescent="0.25"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X111" s="154"/>
    </row>
    <row r="112" spans="7:24" ht="18.75" customHeight="1" x14ac:dyDescent="0.25"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X112" s="154"/>
    </row>
    <row r="113" spans="7:17" ht="18.75" customHeight="1" x14ac:dyDescent="0.25">
      <c r="G113" s="154"/>
    </row>
    <row r="114" spans="7:17" ht="18.75" customHeight="1" x14ac:dyDescent="0.25">
      <c r="G114" s="154"/>
    </row>
    <row r="115" spans="7:17" ht="18.75" customHeight="1" x14ac:dyDescent="0.25">
      <c r="G115" s="154"/>
    </row>
    <row r="116" spans="7:17" ht="18.75" customHeight="1" x14ac:dyDescent="0.25">
      <c r="G116" s="154"/>
    </row>
    <row r="117" spans="7:17" ht="18.75" customHeight="1" x14ac:dyDescent="0.25"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</row>
    <row r="118" spans="7:17" ht="18.75" customHeight="1" x14ac:dyDescent="0.25"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</row>
    <row r="119" spans="7:17" ht="18.75" customHeight="1" x14ac:dyDescent="0.25"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</row>
    <row r="120" spans="7:17" ht="18.75" customHeight="1" x14ac:dyDescent="0.25"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</row>
    <row r="121" spans="7:17" ht="18.75" customHeight="1" x14ac:dyDescent="0.25"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</row>
    <row r="122" spans="7:17" ht="18.75" customHeight="1" x14ac:dyDescent="0.25"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</row>
    <row r="123" spans="7:17" ht="18.75" customHeight="1" x14ac:dyDescent="0.25"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</row>
    <row r="124" spans="7:17" ht="18.75" customHeight="1" x14ac:dyDescent="0.25"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</row>
    <row r="125" spans="7:17" ht="18.75" customHeight="1" x14ac:dyDescent="0.25"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</row>
    <row r="126" spans="7:17" ht="18.75" customHeight="1" x14ac:dyDescent="0.25"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</row>
    <row r="127" spans="7:17" ht="18.75" customHeight="1" x14ac:dyDescent="0.25"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</row>
    <row r="128" spans="7:17" ht="18.75" customHeight="1" x14ac:dyDescent="0.25"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</row>
    <row r="129" spans="7:17" ht="18.75" customHeight="1" x14ac:dyDescent="0.25"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</row>
  </sheetData>
  <mergeCells count="26">
    <mergeCell ref="B48:F48"/>
    <mergeCell ref="T1:T30"/>
    <mergeCell ref="U1:U30"/>
    <mergeCell ref="V1:V30"/>
    <mergeCell ref="G7:J7"/>
    <mergeCell ref="K7:P7"/>
    <mergeCell ref="Q7:R7"/>
    <mergeCell ref="G8:H8"/>
    <mergeCell ref="I8:J8"/>
    <mergeCell ref="K8:L8"/>
    <mergeCell ref="M8:N8"/>
    <mergeCell ref="O8:P8"/>
    <mergeCell ref="C12:F12"/>
    <mergeCell ref="C13:F13"/>
    <mergeCell ref="C21:F21"/>
    <mergeCell ref="U32:U60"/>
    <mergeCell ref="V32:V60"/>
    <mergeCell ref="G38:J38"/>
    <mergeCell ref="K38:P38"/>
    <mergeCell ref="Q38:R38"/>
    <mergeCell ref="G39:H39"/>
    <mergeCell ref="I39:J39"/>
    <mergeCell ref="K39:L39"/>
    <mergeCell ref="M39:N39"/>
    <mergeCell ref="T32:T60"/>
    <mergeCell ref="O39:P39"/>
  </mergeCells>
  <pageMargins left="0" right="0" top="0.78740157480314965" bottom="0.78740157480314965" header="0.19685039370078741" footer="0.31496062992125984"/>
  <pageSetup paperSize="9" scale="50" fitToHeight="2" orientation="landscape" r:id="rId1"/>
  <rowBreaks count="1" manualBreakCount="1">
    <brk id="31" max="24" man="1"/>
  </rowBreaks>
  <customProperties>
    <customPr name="_pios_id" r:id="rId2"/>
    <customPr name="CofWorksheetTyp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baseColWidth="10" defaultColWidth="8.88671875" defaultRowHeight="13.2" x14ac:dyDescent="0.2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206"/>
  <sheetViews>
    <sheetView showGridLines="0" workbookViewId="0">
      <selection activeCell="A2" sqref="A2"/>
    </sheetView>
  </sheetViews>
  <sheetFormatPr baseColWidth="10" defaultColWidth="9.33203125" defaultRowHeight="13.2" x14ac:dyDescent="0.25"/>
  <cols>
    <col min="1" max="1" width="2.6640625" customWidth="1"/>
    <col min="2" max="2" width="1.109375" customWidth="1"/>
    <col min="3" max="3" width="18.88671875" customWidth="1"/>
    <col min="4" max="4" width="15.33203125" customWidth="1"/>
    <col min="5" max="6" width="8.6640625" customWidth="1"/>
    <col min="7" max="11" width="21.6640625" customWidth="1"/>
  </cols>
  <sheetData>
    <row r="1" spans="3:12" ht="24" customHeight="1" x14ac:dyDescent="0.35">
      <c r="H1" s="1" t="s">
        <v>0</v>
      </c>
    </row>
    <row r="2" spans="3:12" s="5" customFormat="1" ht="33.75" customHeight="1" x14ac:dyDescent="0.25">
      <c r="H2" s="11"/>
      <c r="I2" s="13"/>
      <c r="K2" s="11"/>
      <c r="L2" s="13"/>
    </row>
    <row r="3" spans="3:12" s="4" customFormat="1" ht="18" customHeight="1" x14ac:dyDescent="0.25"/>
    <row r="5" spans="3:12" x14ac:dyDescent="0.25">
      <c r="G5" s="6" t="s">
        <v>1</v>
      </c>
      <c r="H5" s="2"/>
      <c r="I5" s="2"/>
      <c r="J5" s="2"/>
      <c r="K5" s="3"/>
    </row>
    <row r="6" spans="3:12" x14ac:dyDescent="0.25">
      <c r="G6" s="20"/>
      <c r="H6" s="21"/>
      <c r="I6" s="8"/>
      <c r="J6" s="22"/>
      <c r="K6" s="25"/>
    </row>
    <row r="7" spans="3:12" x14ac:dyDescent="0.25">
      <c r="G7" s="17"/>
      <c r="H7" s="18"/>
      <c r="I7" s="9"/>
      <c r="J7" s="19"/>
      <c r="K7" s="23"/>
    </row>
    <row r="8" spans="3:12" x14ac:dyDescent="0.25">
      <c r="G8" s="17"/>
      <c r="H8" s="18"/>
      <c r="I8" s="9"/>
      <c r="J8" s="19"/>
      <c r="K8" s="23"/>
    </row>
    <row r="9" spans="3:12" x14ac:dyDescent="0.25">
      <c r="G9" s="17"/>
      <c r="H9" s="18"/>
      <c r="I9" s="9"/>
      <c r="J9" s="19"/>
      <c r="K9" s="23"/>
    </row>
    <row r="10" spans="3:12" x14ac:dyDescent="0.25">
      <c r="G10" s="17"/>
      <c r="H10" s="18"/>
      <c r="I10" s="9"/>
      <c r="J10" s="19"/>
      <c r="K10" s="23"/>
    </row>
    <row r="11" spans="3:12" x14ac:dyDescent="0.25">
      <c r="G11" s="14"/>
      <c r="H11" s="15"/>
      <c r="I11" s="10"/>
      <c r="J11" s="16"/>
      <c r="K11" s="24"/>
    </row>
    <row r="13" spans="3:12" x14ac:dyDescent="0.25">
      <c r="C13" s="26"/>
      <c r="D13" s="27"/>
    </row>
    <row r="14" spans="3:12" x14ac:dyDescent="0.25">
      <c r="C14" s="28"/>
      <c r="D14" s="28"/>
      <c r="F14" t="s">
        <v>2</v>
      </c>
    </row>
    <row r="15" spans="3:12" x14ac:dyDescent="0.25">
      <c r="C15" s="29"/>
      <c r="D15" s="29"/>
      <c r="F15" t="s">
        <v>2</v>
      </c>
    </row>
    <row r="16" spans="3:12" x14ac:dyDescent="0.25">
      <c r="C16" s="26"/>
      <c r="D16" s="26"/>
      <c r="F16" t="s">
        <v>2</v>
      </c>
    </row>
    <row r="17" spans="3:6" x14ac:dyDescent="0.25">
      <c r="C17" s="26"/>
      <c r="D17" s="26"/>
      <c r="F17" t="s">
        <v>2</v>
      </c>
    </row>
    <row r="18" spans="3:6" x14ac:dyDescent="0.25">
      <c r="C18" s="26"/>
      <c r="D18" s="26"/>
      <c r="F18" t="s">
        <v>2</v>
      </c>
    </row>
    <row r="19" spans="3:6" x14ac:dyDescent="0.25">
      <c r="C19" s="26"/>
      <c r="D19" s="26"/>
      <c r="F19" t="s">
        <v>2</v>
      </c>
    </row>
    <row r="20" spans="3:6" x14ac:dyDescent="0.25">
      <c r="C20" s="26"/>
      <c r="D20" s="26"/>
      <c r="F20" t="s">
        <v>2</v>
      </c>
    </row>
    <row r="21" spans="3:6" x14ac:dyDescent="0.25">
      <c r="C21" s="26"/>
      <c r="D21" s="26"/>
      <c r="F21" t="s">
        <v>2</v>
      </c>
    </row>
    <row r="22" spans="3:6" x14ac:dyDescent="0.25">
      <c r="C22" s="26"/>
      <c r="D22" s="26"/>
      <c r="F22" t="s">
        <v>2</v>
      </c>
    </row>
    <row r="23" spans="3:6" x14ac:dyDescent="0.25">
      <c r="C23" s="26"/>
      <c r="D23" s="26"/>
      <c r="F23" t="s">
        <v>2</v>
      </c>
    </row>
    <row r="24" spans="3:6" x14ac:dyDescent="0.25">
      <c r="C24" s="26"/>
      <c r="D24" s="26"/>
      <c r="F24" t="s">
        <v>2</v>
      </c>
    </row>
    <row r="25" spans="3:6" x14ac:dyDescent="0.25">
      <c r="C25" s="26"/>
      <c r="D25" s="26"/>
      <c r="F25" t="s">
        <v>2</v>
      </c>
    </row>
    <row r="26" spans="3:6" x14ac:dyDescent="0.25">
      <c r="C26" s="26"/>
      <c r="D26" s="26"/>
      <c r="F26" t="s">
        <v>2</v>
      </c>
    </row>
    <row r="27" spans="3:6" x14ac:dyDescent="0.25">
      <c r="C27" s="26"/>
      <c r="D27" s="26"/>
      <c r="F27" t="s">
        <v>2</v>
      </c>
    </row>
    <row r="28" spans="3:6" x14ac:dyDescent="0.25">
      <c r="C28" s="26"/>
      <c r="D28" s="26"/>
      <c r="F28" t="s">
        <v>2</v>
      </c>
    </row>
    <row r="29" spans="3:6" x14ac:dyDescent="0.25">
      <c r="C29" s="26"/>
      <c r="D29" s="26"/>
      <c r="F29" t="s">
        <v>2</v>
      </c>
    </row>
    <row r="30" spans="3:6" x14ac:dyDescent="0.25">
      <c r="C30" s="26"/>
      <c r="D30" s="26"/>
      <c r="F30" t="s">
        <v>2</v>
      </c>
    </row>
    <row r="31" spans="3:6" x14ac:dyDescent="0.25">
      <c r="C31" s="26"/>
      <c r="D31" s="26"/>
      <c r="F31" t="s">
        <v>2</v>
      </c>
    </row>
    <row r="32" spans="3:6" x14ac:dyDescent="0.25">
      <c r="C32" s="26"/>
      <c r="D32" s="26"/>
      <c r="F32" t="s">
        <v>2</v>
      </c>
    </row>
    <row r="33" spans="3:6" x14ac:dyDescent="0.25">
      <c r="C33" s="26"/>
      <c r="D33" s="27"/>
      <c r="F33" t="s">
        <v>2</v>
      </c>
    </row>
    <row r="34" spans="3:6" x14ac:dyDescent="0.25">
      <c r="C34" s="26"/>
      <c r="D34" s="27"/>
      <c r="F34" t="s">
        <v>2</v>
      </c>
    </row>
    <row r="35" spans="3:6" x14ac:dyDescent="0.25">
      <c r="C35" s="26"/>
      <c r="D35" s="27"/>
      <c r="F35" t="s">
        <v>2</v>
      </c>
    </row>
    <row r="36" spans="3:6" x14ac:dyDescent="0.25">
      <c r="F36" t="s">
        <v>2</v>
      </c>
    </row>
    <row r="37" spans="3:6" x14ac:dyDescent="0.25">
      <c r="F37" t="s">
        <v>2</v>
      </c>
    </row>
    <row r="38" spans="3:6" x14ac:dyDescent="0.25">
      <c r="F38" t="s">
        <v>2</v>
      </c>
    </row>
    <row r="39" spans="3:6" x14ac:dyDescent="0.25">
      <c r="F39" t="s">
        <v>2</v>
      </c>
    </row>
    <row r="40" spans="3:6" x14ac:dyDescent="0.25">
      <c r="F40" t="s">
        <v>2</v>
      </c>
    </row>
    <row r="41" spans="3:6" x14ac:dyDescent="0.25">
      <c r="F41" t="s">
        <v>2</v>
      </c>
    </row>
    <row r="42" spans="3:6" x14ac:dyDescent="0.25">
      <c r="F42" t="s">
        <v>2</v>
      </c>
    </row>
    <row r="43" spans="3:6" x14ac:dyDescent="0.25">
      <c r="F43" t="s">
        <v>2</v>
      </c>
    </row>
    <row r="44" spans="3:6" x14ac:dyDescent="0.25">
      <c r="F44" t="s">
        <v>2</v>
      </c>
    </row>
    <row r="45" spans="3:6" x14ac:dyDescent="0.25">
      <c r="F45" t="s">
        <v>2</v>
      </c>
    </row>
    <row r="46" spans="3:6" x14ac:dyDescent="0.25">
      <c r="F46" t="s">
        <v>2</v>
      </c>
    </row>
    <row r="47" spans="3:6" x14ac:dyDescent="0.25">
      <c r="F47" t="s">
        <v>2</v>
      </c>
    </row>
    <row r="48" spans="3:6" x14ac:dyDescent="0.25">
      <c r="F48" t="s">
        <v>2</v>
      </c>
    </row>
    <row r="201" spans="3:4" x14ac:dyDescent="0.25">
      <c r="C201" s="26"/>
      <c r="D201" s="27"/>
    </row>
    <row r="202" spans="3:4" x14ac:dyDescent="0.25">
      <c r="C202" s="26"/>
      <c r="D202" s="27"/>
    </row>
    <row r="203" spans="3:4" x14ac:dyDescent="0.25">
      <c r="C203" s="26"/>
      <c r="D203" s="27"/>
    </row>
    <row r="204" spans="3:4" x14ac:dyDescent="0.25">
      <c r="C204" s="26"/>
      <c r="D204" s="27"/>
    </row>
    <row r="205" spans="3:4" x14ac:dyDescent="0.25">
      <c r="C205" s="26"/>
      <c r="D205" s="27"/>
    </row>
    <row r="206" spans="3:4" x14ac:dyDescent="0.25">
      <c r="C206" s="26"/>
      <c r="D206" s="27"/>
    </row>
  </sheetData>
  <phoneticPr fontId="2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T 7 I S 3 a e v 5 3 n e p j 9 Z 1 W V 2 k a d 7 O 7 u f 7 u z v f D p + V z b v H t / 1 X 3 j 8 7 N W X L 9 6 c v n j 6 + 2 s v v / / Z i 2 d f H j 3 Y 3 9 k Z 7 4 3 v 4 9 + d g / 3 H d + P N H r / 5 / Z 8 e v z l + + e r L n z x 7 e v o q v Y t P z t 6 c f v E a v 7 7 + / X / y + N X Z 8 Z P n p y f 0 8 v H Z i 9 N X R 4 / t r 7 / / t 4 9 f P H 1 O 5 G 2 K R 8 u i / O y j t l 4 T 3 Q D i 9 / 7 9 v 3 z y n d O T N 3 i f / v / 8 q 9 P X k W Z 3 o / D f / P 6 E z c v T V 2 / O T l 8 T x V 7 9 3 s H f Z 0 + P j p 8 / / / K 7 v / / T V 8 e f / / 6 E A P 3 y 5 c v H d + n z x 9 z R 0 e 9 N 9 O Z f i M S d l y P A X p 0 + e 3 X 6 + t u / / + n v f f b m 9 / / i + O T V l w L r N u / S n y e n r 9 0 g v j 4 W X 5 w + f 2 P B v P 7 6 c O j P N y D 7 d 7 9 8 9 X s 9 + f L L 3 8 u D x A S / B Q h D k O 8 + + f 2 J S e i r F 1 8 D i O n / 9 3 9 5 / P o 1 / f H 0 a 8 B 4 8 + 3 T L 5 S k t 2 n + + s 3 v 8 / z 0 9 / / q J b H z 6 e / / x Z d P g 9 n Y e S 8 q v n l 1 / O L 1 M 2 L w D w P z 4 y 9 + 0 n + Z / 3 y v 1 7 8 K X / / q v V 5 / 8 e X v / 9 1 X x 7 5 k 3 J b w d v I 6 w 7 / t + 6 + / T e J J H z j B + A C O t s i c f R 0 e e n n 8 6 v T F m w + c R w X C b 3 w N H F 5 / 9 f L l l 6 / e / P 6 v z 1 5 8 T h z 6 9 O X v r y L 2 N W B 9 9 f q U R P L N 2 R d n P 3 X 6 + 7 9 + 8 y X p w A / Q O h b S 8 + N X n 5 / e W m n c D T U 0 c D r 5 8 o u X N K T X M E h Q 7 4 / v d j 9 9 L F R 8 c f w F A 5 W / 3 v w + L 0 + P v l v V b y d V 9 f b x X e / D x 6 / f G D k + I r 7 3 / n r M B v b o / w F 1 H r L e A Q g A A A = = < / A p p l i c a t i o n > 
</file>

<file path=customXml/item2.xml><?xml version="1.0" encoding="utf-8"?>
<Application xmlns="http://www.sap.com/cof/excel/application">
  <Version>2</Version>
  <Revision>2.6.101.79403</Revision>
</Application>
</file>

<file path=customXml/itemProps1.xml><?xml version="1.0" encoding="utf-8"?>
<ds:datastoreItem xmlns:ds="http://schemas.openxmlformats.org/officeDocument/2006/customXml" ds:itemID="{B7EF31B4-229B-48C4-9720-FE823AF2CB53}">
  <ds:schemaRefs>
    <ds:schemaRef ds:uri="http://www.sap.com/ip/bi/bexanalyzer/excel/application"/>
  </ds:schemaRefs>
</ds:datastoreItem>
</file>

<file path=customXml/itemProps2.xml><?xml version="1.0" encoding="utf-8"?>
<ds:datastoreItem xmlns:ds="http://schemas.openxmlformats.org/officeDocument/2006/customXml" ds:itemID="{6E330090-5188-45C0-96FB-1216438AD6F2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Balance sheet group - Assets</vt:lpstr>
      <vt:lpstr>Balance sheet group - Equ&amp;Liab</vt:lpstr>
      <vt:lpstr>Balance sheet segment reporting</vt:lpstr>
      <vt:lpstr>Sheet1</vt:lpstr>
      <vt:lpstr>Graph</vt:lpstr>
      <vt:lpstr>'Balance sheet group - Assets'!Druckbereich</vt:lpstr>
      <vt:lpstr>'Balance sheet group - Equ&amp;Liab'!Druckbereich</vt:lpstr>
      <vt:lpstr>'Balance sheet segment reporting'!Druckbereich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short F/P - 2 versions - (AC)</dc:title>
  <dc:creator>I027330</dc:creator>
  <cp:lastModifiedBy>Brüssing Jasmin - Munich-MR</cp:lastModifiedBy>
  <cp:lastPrinted>2018-08-03T11:35:56Z</cp:lastPrinted>
  <dcterms:created xsi:type="dcterms:W3CDTF">2006-05-18T10:01:57Z</dcterms:created>
  <dcterms:modified xsi:type="dcterms:W3CDTF">2018-08-03T11:36:17Z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10_Balance Sheet Actual_Q1-4_V.0.6_20180123.xlsm</vt:lpwstr>
  </property>
  <property fmtid="{D5CDD505-2E9C-101B-9397-08002B2CF9AE}" pid="4" name="_NewReviewCycle">
    <vt:lpwstr/>
  </property>
  <property fmtid="{D5CDD505-2E9C-101B-9397-08002B2CF9AE}" pid="10" name="BExAnalyzer_Activesheet">
    <vt:lpwstr>Table</vt:lpwstr>
  </property>
</Properties>
</file>