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drawings/drawing1.xml" ContentType="application/vnd.openxmlformats-officedocument.drawing+xml"/>
  <Override PartName="/xl/printerSettings/printerSettings3.bin" ContentType="application/vnd.openxmlformats-officedocument.spreadsheetml.printerSettings"/>
  <Override PartName="/xl/drawings/drawing2.xml" ContentType="application/vnd.openxmlformats-officedocument.drawing+xml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checkCompatibility="1" defaultThemeVersion="123820"/>
  <mc:AlternateContent xmlns:mc="http://schemas.openxmlformats.org/markup-compatibility/2006">
    <mc:Choice Requires="x15">
      <x15ac:absPath xmlns:x15ac="http://schemas.microsoft.com/office/spreadsheetml/2010/11/ac" url="V:\FRR1\Arbeit\101_Konzernabschluss_IFRS\01_Actual-Forecast\2017 Q1\06 AStaR Tabellen_Auswertungen\pdf\Bilanz u Guv für IR\"/>
    </mc:Choice>
  </mc:AlternateContent>
  <bookViews>
    <workbookView xWindow="3996" yWindow="8964" windowWidth="15480" windowHeight="10236" tabRatio="710" firstSheet="2" activeTab="4"/>
  </bookViews>
  <sheets>
    <sheet name="_com.sap.ip.bi.xl.hiddensheet" sheetId="5" state="veryHidden" r:id="rId1"/>
    <sheet name="BExRepositorySheet" sheetId="4" state="veryHidden" r:id="rId2"/>
    <sheet name="Balance sheet group - Assets" sheetId="6" r:id="rId3"/>
    <sheet name="Balance sheet group - Equ&amp;Liab" sheetId="7" r:id="rId4"/>
    <sheet name="Balance sheet segment reporting" sheetId="8" r:id="rId5"/>
    <sheet name="Graph" sheetId="2" state="hidden" r:id="rId6"/>
  </sheets>
  <externalReferences>
    <externalReference r:id="rId7"/>
  </externalReferences>
  <definedNames>
    <definedName name="DF_GRID_1">#REF!</definedName>
    <definedName name="DF_NAVPANEL_13">#REF!</definedName>
    <definedName name="DF_NAVPANEL_18">#REF!</definedName>
    <definedName name="_xlnm.Print_Area" localSheetId="2">'Balance sheet group - Assets'!$A$1:$K$43</definedName>
    <definedName name="_xlnm.Print_Area" localSheetId="3">'Balance sheet group - Equ&amp;Liab'!$A$1:$J$36</definedName>
    <definedName name="_xlnm.Print_Area" localSheetId="4">'Balance sheet segment reporting'!$A$1:$W$61</definedName>
    <definedName name="Präsentation_Dateiname">"V:\FRR1\Arbeit\101_Konzernabschluss_IFRS\01_Actual-Forecast\2016 Q3\05 ASTaR Folien\1_Finaler ASTAR\Einzelkapitel\B2_Balance Sheet of Munich Re_V.0.0_20160729.pptx"</definedName>
    <definedName name="SAPBEXhrIndnt" hidden="1">"Wide"</definedName>
    <definedName name="SAPCrosstab1">#REF!</definedName>
    <definedName name="SAPsysID" hidden="1">"708C5W7SBKP804JT78WJ0JNKI"</definedName>
    <definedName name="SAPwbID" hidden="1">"ARS"</definedName>
  </definedNames>
  <calcPr calcId="152511" concurrentCalc="0"/>
</workbook>
</file>

<file path=xl/calcChain.xml><?xml version="1.0" encoding="utf-8"?>
<calcChain xmlns="http://schemas.openxmlformats.org/spreadsheetml/2006/main">
  <c r="AB50" i="8" l="1"/>
  <c r="AC50" i="8"/>
  <c r="AC48" i="8"/>
  <c r="AC47" i="8"/>
  <c r="AC45" i="8"/>
  <c r="AC44" i="8"/>
  <c r="AC43" i="8"/>
  <c r="AC42" i="8"/>
  <c r="AC40" i="8"/>
  <c r="AB40" i="8"/>
  <c r="AB42" i="8"/>
  <c r="AB43" i="8"/>
  <c r="AB44" i="8"/>
  <c r="AB45" i="8"/>
  <c r="AB47" i="8"/>
  <c r="AB48" i="8"/>
  <c r="AC27" i="8"/>
  <c r="AC25" i="8"/>
  <c r="AC24" i="8"/>
  <c r="AC22" i="8"/>
  <c r="AC21" i="8"/>
  <c r="AC19" i="8"/>
  <c r="AB27" i="8"/>
  <c r="AB25" i="8"/>
  <c r="AB24" i="8"/>
  <c r="AB22" i="8"/>
  <c r="AB21" i="8"/>
  <c r="AB19" i="8"/>
  <c r="AC18" i="8"/>
  <c r="AB18" i="8"/>
  <c r="AC15" i="8"/>
  <c r="AC14" i="8"/>
  <c r="AC13" i="8"/>
  <c r="AC12" i="8"/>
  <c r="AC10" i="8"/>
  <c r="G39" i="8"/>
  <c r="AB14" i="8"/>
  <c r="AB20" i="8"/>
  <c r="AB13" i="8"/>
  <c r="AB10" i="8"/>
  <c r="AB15" i="8"/>
  <c r="AB12" i="8"/>
  <c r="AB23" i="8"/>
  <c r="AC20" i="8"/>
  <c r="AA50" i="8"/>
  <c r="Z50" i="8"/>
  <c r="AA39" i="8"/>
  <c r="Z39" i="8"/>
  <c r="Q39" i="8"/>
  <c r="O39" i="8"/>
  <c r="M39" i="8"/>
  <c r="AC39" i="8"/>
  <c r="I39" i="8"/>
  <c r="AB39" i="8"/>
  <c r="U31" i="8"/>
  <c r="AA27" i="8"/>
  <c r="Z27" i="8"/>
  <c r="AA25" i="8"/>
  <c r="Z25" i="8"/>
  <c r="AA24" i="8"/>
  <c r="Z24" i="8"/>
  <c r="AA22" i="8"/>
  <c r="Z22" i="8"/>
  <c r="AA21" i="8"/>
  <c r="Z21" i="8"/>
  <c r="AA19" i="8"/>
  <c r="Z19" i="8"/>
  <c r="AA18" i="8"/>
  <c r="Z18" i="8"/>
  <c r="AC17" i="8"/>
  <c r="AB17" i="8"/>
  <c r="AA17" i="8"/>
  <c r="Z17" i="8"/>
  <c r="AA15" i="8"/>
  <c r="Z15" i="8"/>
  <c r="AA14" i="8"/>
  <c r="Z14" i="8"/>
  <c r="AA13" i="8"/>
  <c r="Z13" i="8"/>
  <c r="AA12" i="8"/>
  <c r="Z12" i="8"/>
  <c r="AA10" i="8"/>
  <c r="Z10" i="8"/>
  <c r="AA9" i="8"/>
  <c r="Z9" i="8"/>
  <c r="Q9" i="8"/>
  <c r="O9" i="8"/>
  <c r="M9" i="8"/>
  <c r="AC9" i="8"/>
  <c r="I9" i="8"/>
  <c r="AB9" i="8"/>
  <c r="U1" i="8"/>
  <c r="A85" i="7"/>
  <c r="A96" i="6"/>
  <c r="A95" i="6"/>
  <c r="AA20" i="8"/>
  <c r="K39" i="8"/>
  <c r="AC23" i="8"/>
  <c r="Z20" i="8"/>
  <c r="T31" i="8"/>
  <c r="T1" i="8"/>
  <c r="K9" i="8"/>
  <c r="AC46" i="8"/>
  <c r="AB46" i="8"/>
  <c r="Z23" i="8"/>
  <c r="Z45" i="8"/>
  <c r="AA48" i="8"/>
  <c r="Z44" i="8"/>
  <c r="Z48" i="8"/>
  <c r="AA47" i="8"/>
  <c r="AA44" i="8"/>
  <c r="Z43" i="8"/>
  <c r="Z47" i="8"/>
  <c r="Z42" i="8"/>
  <c r="AA23" i="8"/>
  <c r="AA42" i="8"/>
  <c r="AC28" i="8"/>
  <c r="AA40" i="8"/>
  <c r="AA43" i="8"/>
  <c r="Z40" i="8"/>
  <c r="AA45" i="8"/>
  <c r="AB28" i="8"/>
  <c r="Z28" i="8"/>
  <c r="AA46" i="8"/>
  <c r="AA28" i="8"/>
  <c r="Z46" i="8"/>
  <c r="AB51" i="8"/>
  <c r="AC51" i="8"/>
  <c r="AA51" i="8"/>
  <c r="Z51" i="8"/>
</calcChain>
</file>

<file path=xl/sharedStrings.xml><?xml version="1.0" encoding="utf-8"?>
<sst xmlns="http://schemas.openxmlformats.org/spreadsheetml/2006/main" count="267" uniqueCount="109">
  <si>
    <t>FEP8Qry3</t>
  </si>
  <si>
    <t>Information</t>
  </si>
  <si>
    <t xml:space="preserve"> </t>
  </si>
  <si>
    <t>Filter</t>
  </si>
  <si>
    <t>Reinsurance</t>
  </si>
  <si>
    <t>Key figures</t>
  </si>
  <si>
    <t>Consolidated balance sheet</t>
  </si>
  <si>
    <t>€m</t>
  </si>
  <si>
    <t>Change 
(€m)</t>
  </si>
  <si>
    <t>Change 
(%)</t>
  </si>
  <si>
    <t>A.</t>
  </si>
  <si>
    <t>Intangible assets</t>
  </si>
  <si>
    <t>I.</t>
  </si>
  <si>
    <t>Goodwill</t>
  </si>
  <si>
    <t>II.</t>
  </si>
  <si>
    <t>Other intangible assets</t>
  </si>
  <si>
    <t>Subtotal</t>
  </si>
  <si>
    <t>B.</t>
  </si>
  <si>
    <t>Investments</t>
  </si>
  <si>
    <t>Land and buildings, including buildings on third-party land</t>
  </si>
  <si>
    <t>Investments in affiliated and associated enterprises</t>
  </si>
  <si>
    <t>Thereof: Associates valued at equity</t>
  </si>
  <si>
    <t>III.</t>
  </si>
  <si>
    <t>Loans</t>
  </si>
  <si>
    <t>IV.</t>
  </si>
  <si>
    <t>Other securities</t>
  </si>
  <si>
    <t>1.</t>
  </si>
  <si>
    <t>Available for sale</t>
  </si>
  <si>
    <t>2.</t>
  </si>
  <si>
    <t>At fair value</t>
  </si>
  <si>
    <t>V.</t>
  </si>
  <si>
    <t>Deposits retained on assumed reinsurance</t>
  </si>
  <si>
    <t>VI.</t>
  </si>
  <si>
    <t>Other investments</t>
  </si>
  <si>
    <t>C.</t>
  </si>
  <si>
    <t>Insurance-related investments</t>
  </si>
  <si>
    <t>D.</t>
  </si>
  <si>
    <t>Ceded share of underwriting provisions</t>
  </si>
  <si>
    <t>E.</t>
  </si>
  <si>
    <t>Receivables</t>
  </si>
  <si>
    <t>Current tax assets</t>
  </si>
  <si>
    <t>Other receivables</t>
  </si>
  <si>
    <t>F.</t>
  </si>
  <si>
    <t>Cash with banks, cheques and cash in hand</t>
  </si>
  <si>
    <t>G.</t>
  </si>
  <si>
    <t>Deferred acquisition costs</t>
  </si>
  <si>
    <t>- Gross</t>
  </si>
  <si>
    <t>- Ceded</t>
  </si>
  <si>
    <t>- Net</t>
  </si>
  <si>
    <t>H.</t>
  </si>
  <si>
    <t>Deferred tax assets</t>
  </si>
  <si>
    <t>Other assets</t>
  </si>
  <si>
    <t>J.</t>
  </si>
  <si>
    <t>Assets held for sale</t>
  </si>
  <si>
    <t>Total assets</t>
  </si>
  <si>
    <t>ref. Ib</t>
  </si>
  <si>
    <t>Comments</t>
  </si>
  <si>
    <t>Equity</t>
  </si>
  <si>
    <t>Issued capital and capital reserve</t>
  </si>
  <si>
    <t>Revenue reserves</t>
  </si>
  <si>
    <t>Other reserves</t>
  </si>
  <si>
    <t>Consolidated profit attributable to Munich Re shareholders</t>
  </si>
  <si>
    <t>Minority interests</t>
  </si>
  <si>
    <t>Subordinated liabilities</t>
  </si>
  <si>
    <t>Gross underwriting provisions</t>
  </si>
  <si>
    <t>Unearned premiums</t>
  </si>
  <si>
    <t>Provision for future policy benefits</t>
  </si>
  <si>
    <t>Provision for outstanding claims</t>
  </si>
  <si>
    <t>Other underwriting provisions</t>
  </si>
  <si>
    <t>Gross technical provisions for unit-linked life insurance</t>
  </si>
  <si>
    <t>Other accrued liabilities</t>
  </si>
  <si>
    <t>Liabilities</t>
  </si>
  <si>
    <t>Notes and debentures</t>
  </si>
  <si>
    <t>Deposits retained on ceded business</t>
  </si>
  <si>
    <t>Current tax liabilities</t>
  </si>
  <si>
    <t>Other liabilities</t>
  </si>
  <si>
    <t>Deferred tax liabilities</t>
  </si>
  <si>
    <t>Total equity and liabilities</t>
  </si>
  <si>
    <t>vt RST netto</t>
  </si>
  <si>
    <t>ref. Xb</t>
  </si>
  <si>
    <t>Equity and Liabilities</t>
  </si>
  <si>
    <t>Segment balance sheet (Assets)</t>
  </si>
  <si>
    <t>ERGO</t>
  </si>
  <si>
    <t>Total</t>
  </si>
  <si>
    <t>Kontrolle</t>
  </si>
  <si>
    <t>Property-
casualty</t>
  </si>
  <si>
    <t>Life and Health Germany</t>
  </si>
  <si>
    <t>Property-casualty Germany</t>
  </si>
  <si>
    <t>International</t>
  </si>
  <si>
    <t>Legal</t>
  </si>
  <si>
    <t>Summe Segmente</t>
  </si>
  <si>
    <t>Held to maturity</t>
  </si>
  <si>
    <t xml:space="preserve">VI. </t>
  </si>
  <si>
    <t>Other segment assets</t>
  </si>
  <si>
    <t>Total segment assets</t>
  </si>
  <si>
    <t>Segment balance sheet (Liabilities)</t>
  </si>
  <si>
    <t>Provision for future 
policy benefits</t>
  </si>
  <si>
    <t>Provision for outstanding 
claims</t>
  </si>
  <si>
    <t>Other underwriting 
provisions</t>
  </si>
  <si>
    <t>Liabilities held for sale</t>
  </si>
  <si>
    <t>Other segment liabilities</t>
  </si>
  <si>
    <t>Total segment liabilities</t>
  </si>
  <si>
    <t>31.03.2017 vs. 31.12.2016</t>
  </si>
  <si>
    <t>31.03.2017</t>
  </si>
  <si>
    <t>31.12.2016</t>
  </si>
  <si>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>Previous year’s figures adjusted owing to a change in the composition of the reporting segments</t>
    </r>
  </si>
  <si>
    <r>
      <t>31.12.2016</t>
    </r>
    <r>
      <rPr>
        <vertAlign val="superscript"/>
        <sz val="14"/>
        <rFont val="Arial"/>
        <family val="2"/>
      </rPr>
      <t>1</t>
    </r>
  </si>
  <si>
    <t>Life and Health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</si>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</sst>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000"/>
    <numFmt numFmtId="165" formatCode="0.0"/>
  </numFmts>
  <fonts count="8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0" tint="-0.249977111117893"/>
      <name val="Arial"/>
      <family val="2"/>
    </font>
    <font>
      <sz val="22"/>
      <name val="Arial"/>
      <family val="2"/>
    </font>
    <font>
      <sz val="22"/>
      <color theme="0" tint="-0.24997711111789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sz val="11"/>
      <color theme="1"/>
      <name val="Arial"/>
      <family val="2"/>
    </font>
    <font>
      <u/>
      <sz val="24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8"/>
      <color rgb="FFFF0000"/>
      <name val="Arial"/>
      <family val="2"/>
    </font>
    <font>
      <sz val="22"/>
      <color rgb="FFFF0000"/>
      <name val="Arial"/>
      <family val="2"/>
    </font>
    <font>
      <sz val="14"/>
      <color theme="0" tint="-0.499984740745262"/>
      <name val="Arial"/>
      <family val="2"/>
    </font>
    <font>
      <b/>
      <sz val="14"/>
      <color theme="0" tint="-0.499984740745262"/>
      <name val="Arial"/>
      <family val="2"/>
    </font>
    <font>
      <i/>
      <sz val="14"/>
      <color theme="1"/>
      <name val="Arial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2"/>
      <color theme="0" tint="-0.499984740745262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4"/>
      <color rgb="FFFF0000"/>
      <name val="Arial"/>
      <family val="2"/>
    </font>
    <font>
      <vertAlign val="superscript"/>
      <sz val="11"/>
      <name val="Arial"/>
      <family val="2"/>
    </font>
    <font>
      <vertAlign val="superscript"/>
      <sz val="14"/>
      <name val="Arial"/>
      <family val="2"/>
    </font>
  </fonts>
  <fills count="9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medium">
        <color rgb="FF34909C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 style="medium">
        <color rgb="FF34909C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34909C"/>
      </bottom>
      <diagonal/>
    </border>
    <border>
      <left style="medium">
        <color theme="0" tint="-0.34998626667073579"/>
      </left>
      <right/>
      <top/>
      <bottom/>
      <diagonal/>
    </border>
    <border>
      <left/>
      <right/>
      <top/>
      <bottom style="medium">
        <color rgb="FF004274"/>
      </bottom>
      <diagonal/>
    </border>
    <border>
      <left/>
      <right/>
      <top/>
      <bottom style="medium">
        <color rgb="FFAF122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rgb="FF004274"/>
      </top>
      <bottom style="thin">
        <color theme="0" tint="-0.24994659260841701"/>
      </bottom>
      <diagonal/>
    </border>
    <border>
      <left/>
      <right/>
      <top style="medium">
        <color rgb="FFAF1228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41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1" fillId="45" borderId="39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6" borderId="39" applyNumberFormat="0" applyAlignment="0" applyProtection="0"/>
    <xf numFmtId="0" fontId="52" fillId="16" borderId="0" applyNumberFormat="0" applyBorder="0" applyAlignment="0" applyProtection="0"/>
    <xf numFmtId="0" fontId="9" fillId="45" borderId="1" applyNumberFormat="0" applyAlignment="0" applyProtection="0"/>
    <xf numFmtId="0" fontId="1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12" fillId="25" borderId="13" applyNumberFormat="0" applyAlignment="0" applyProtection="0">
      <alignment horizontal="left" vertical="center" indent="1"/>
    </xf>
    <xf numFmtId="164" fontId="13" fillId="0" borderId="14" applyNumberFormat="0" applyProtection="0">
      <alignment horizontal="right" vertical="center"/>
    </xf>
    <xf numFmtId="164" fontId="12" fillId="0" borderId="15" applyNumberFormat="0" applyProtection="0">
      <alignment horizontal="right" vertical="center"/>
    </xf>
    <xf numFmtId="0" fontId="14" fillId="26" borderId="15" applyNumberFormat="0" applyAlignment="0" applyProtection="0">
      <alignment horizontal="left" vertical="center" indent="1"/>
    </xf>
    <xf numFmtId="0" fontId="14" fillId="27" borderId="15" applyNumberFormat="0" applyAlignment="0" applyProtection="0">
      <alignment horizontal="left" vertical="center" indent="1"/>
    </xf>
    <xf numFmtId="164" fontId="13" fillId="28" borderId="14" applyNumberFormat="0" applyBorder="0" applyProtection="0">
      <alignment horizontal="right" vertical="center"/>
    </xf>
    <xf numFmtId="0" fontId="14" fillId="26" borderId="15" applyNumberFormat="0" applyAlignment="0" applyProtection="0">
      <alignment horizontal="left" vertical="center" indent="1"/>
    </xf>
    <xf numFmtId="164" fontId="12" fillId="27" borderId="15" applyNumberFormat="0" applyProtection="0">
      <alignment horizontal="right" vertical="center"/>
    </xf>
    <xf numFmtId="164" fontId="12" fillId="28" borderId="15" applyNumberFormat="0" applyBorder="0" applyProtection="0">
      <alignment horizontal="right" vertical="center"/>
    </xf>
    <xf numFmtId="164" fontId="15" fillId="29" borderId="16" applyNumberFormat="0" applyBorder="0" applyAlignment="0" applyProtection="0">
      <alignment horizontal="right" vertical="center" indent="1"/>
    </xf>
    <xf numFmtId="164" fontId="16" fillId="30" borderId="16" applyNumberFormat="0" applyBorder="0" applyAlignment="0" applyProtection="0">
      <alignment horizontal="right" vertical="center" indent="1"/>
    </xf>
    <xf numFmtId="164" fontId="16" fillId="31" borderId="16" applyNumberFormat="0" applyBorder="0" applyAlignment="0" applyProtection="0">
      <alignment horizontal="right" vertical="center" indent="1"/>
    </xf>
    <xf numFmtId="164" fontId="17" fillId="32" borderId="16" applyNumberFormat="0" applyBorder="0" applyAlignment="0" applyProtection="0">
      <alignment horizontal="right" vertical="center" indent="1"/>
    </xf>
    <xf numFmtId="164" fontId="17" fillId="33" borderId="16" applyNumberFormat="0" applyBorder="0" applyAlignment="0" applyProtection="0">
      <alignment horizontal="right" vertical="center" indent="1"/>
    </xf>
    <xf numFmtId="164" fontId="17" fillId="34" borderId="16" applyNumberFormat="0" applyBorder="0" applyAlignment="0" applyProtection="0">
      <alignment horizontal="right" vertical="center" indent="1"/>
    </xf>
    <xf numFmtId="164" fontId="18" fillId="35" borderId="16" applyNumberFormat="0" applyBorder="0" applyAlignment="0" applyProtection="0">
      <alignment horizontal="right" vertical="center" indent="1"/>
    </xf>
    <xf numFmtId="164" fontId="18" fillId="36" borderId="16" applyNumberFormat="0" applyBorder="0" applyAlignment="0" applyProtection="0">
      <alignment horizontal="right" vertical="center" indent="1"/>
    </xf>
    <xf numFmtId="164" fontId="18" fillId="37" borderId="16" applyNumberFormat="0" applyBorder="0" applyAlignment="0" applyProtection="0">
      <alignment horizontal="right" vertical="center" indent="1"/>
    </xf>
    <xf numFmtId="0" fontId="19" fillId="0" borderId="13" applyNumberFormat="0" applyFont="0" applyFill="0" applyAlignment="0" applyProtection="0"/>
    <xf numFmtId="164" fontId="13" fillId="38" borderId="13" applyNumberFormat="0" applyAlignment="0" applyProtection="0">
      <alignment horizontal="left" vertical="center" indent="1"/>
    </xf>
    <xf numFmtId="0" fontId="12" fillId="25" borderId="15" applyNumberFormat="0" applyAlignment="0" applyProtection="0">
      <alignment horizontal="left" vertical="center" indent="1"/>
    </xf>
    <xf numFmtId="0" fontId="14" fillId="39" borderId="13" applyNumberFormat="0" applyAlignment="0" applyProtection="0">
      <alignment horizontal="left" vertical="center" indent="1"/>
    </xf>
    <xf numFmtId="0" fontId="14" fillId="40" borderId="13" applyNumberFormat="0" applyAlignment="0" applyProtection="0">
      <alignment horizontal="left" vertical="center" indent="1"/>
    </xf>
    <xf numFmtId="0" fontId="14" fillId="41" borderId="13" applyNumberFormat="0" applyAlignment="0" applyProtection="0">
      <alignment horizontal="left" vertical="center" indent="1"/>
    </xf>
    <xf numFmtId="0" fontId="14" fillId="28" borderId="13" applyNumberFormat="0" applyAlignment="0" applyProtection="0">
      <alignment horizontal="left" vertical="center" indent="1"/>
    </xf>
    <xf numFmtId="0" fontId="14" fillId="27" borderId="15" applyNumberFormat="0" applyAlignment="0" applyProtection="0">
      <alignment horizontal="left" vertical="center" indent="1"/>
    </xf>
    <xf numFmtId="0" fontId="20" fillId="0" borderId="17" applyNumberFormat="0" applyFill="0" applyBorder="0" applyAlignment="0" applyProtection="0"/>
    <xf numFmtId="0" fontId="21" fillId="0" borderId="17" applyBorder="0" applyAlignment="0" applyProtection="0"/>
    <xf numFmtId="0" fontId="20" fillId="26" borderId="15" applyNumberFormat="0" applyAlignment="0" applyProtection="0">
      <alignment horizontal="left" vertical="center" indent="1"/>
    </xf>
    <xf numFmtId="0" fontId="20" fillId="26" borderId="15" applyNumberFormat="0" applyAlignment="0" applyProtection="0">
      <alignment horizontal="left" vertical="center" indent="1"/>
    </xf>
    <xf numFmtId="0" fontId="20" fillId="27" borderId="15" applyNumberFormat="0" applyAlignment="0" applyProtection="0">
      <alignment horizontal="left" vertical="center" indent="1"/>
    </xf>
    <xf numFmtId="164" fontId="22" fillId="27" borderId="15" applyNumberFormat="0" applyProtection="0">
      <alignment horizontal="right" vertical="center"/>
    </xf>
    <xf numFmtId="164" fontId="23" fillId="28" borderId="14" applyNumberFormat="0" applyBorder="0" applyProtection="0">
      <alignment horizontal="right" vertical="center"/>
    </xf>
    <xf numFmtId="164" fontId="22" fillId="28" borderId="15" applyNumberFormat="0" applyBorder="0" applyProtection="0">
      <alignment horizontal="right" vertical="center"/>
    </xf>
    <xf numFmtId="0" fontId="1" fillId="2" borderId="0"/>
    <xf numFmtId="0" fontId="24" fillId="0" borderId="0"/>
    <xf numFmtId="0" fontId="36" fillId="0" borderId="0"/>
    <xf numFmtId="4" fontId="54" fillId="46" borderId="40" applyNumberFormat="0" applyProtection="0">
      <alignment vertical="center"/>
    </xf>
    <xf numFmtId="4" fontId="55" fillId="46" borderId="40" applyNumberFormat="0" applyProtection="0">
      <alignment vertical="center"/>
    </xf>
    <xf numFmtId="4" fontId="54" fillId="46" borderId="40" applyNumberFormat="0" applyProtection="0">
      <alignment horizontal="left" vertical="center" indent="1"/>
    </xf>
    <xf numFmtId="0" fontId="54" fillId="46" borderId="40" applyNumberFormat="0" applyProtection="0">
      <alignment horizontal="left" vertical="top" indent="1"/>
    </xf>
    <xf numFmtId="4" fontId="54" fillId="47" borderId="0" applyNumberFormat="0" applyProtection="0">
      <alignment horizontal="left" vertical="center" indent="1"/>
    </xf>
    <xf numFmtId="4" fontId="56" fillId="48" borderId="40" applyNumberFormat="0" applyProtection="0">
      <alignment horizontal="right" vertical="center"/>
    </xf>
    <xf numFmtId="4" fontId="56" fillId="49" borderId="40" applyNumberFormat="0" applyProtection="0">
      <alignment horizontal="right" vertical="center"/>
    </xf>
    <xf numFmtId="4" fontId="56" fillId="50" borderId="40" applyNumberFormat="0" applyProtection="0">
      <alignment horizontal="right" vertical="center"/>
    </xf>
    <xf numFmtId="4" fontId="56" fillId="51" borderId="40" applyNumberFormat="0" applyProtection="0">
      <alignment horizontal="right" vertical="center"/>
    </xf>
    <xf numFmtId="4" fontId="56" fillId="52" borderId="40" applyNumberFormat="0" applyProtection="0">
      <alignment horizontal="right" vertical="center"/>
    </xf>
    <xf numFmtId="4" fontId="56" fillId="53" borderId="40" applyNumberFormat="0" applyProtection="0">
      <alignment horizontal="right" vertical="center"/>
    </xf>
    <xf numFmtId="4" fontId="56" fillId="54" borderId="40" applyNumberFormat="0" applyProtection="0">
      <alignment horizontal="right" vertical="center"/>
    </xf>
    <xf numFmtId="4" fontId="56" fillId="55" borderId="40" applyNumberFormat="0" applyProtection="0">
      <alignment horizontal="right" vertical="center"/>
    </xf>
    <xf numFmtId="4" fontId="56" fillId="56" borderId="40" applyNumberFormat="0" applyProtection="0">
      <alignment horizontal="right" vertical="center"/>
    </xf>
    <xf numFmtId="4" fontId="54" fillId="57" borderId="41" applyNumberFormat="0" applyProtection="0">
      <alignment horizontal="left" vertical="center" indent="1"/>
    </xf>
    <xf numFmtId="4" fontId="56" fillId="58" borderId="0" applyNumberFormat="0" applyProtection="0">
      <alignment horizontal="left" vertical="center" indent="1"/>
    </xf>
    <xf numFmtId="4" fontId="57" fillId="59" borderId="0" applyNumberFormat="0" applyProtection="0">
      <alignment horizontal="left" vertical="center" indent="1"/>
    </xf>
    <xf numFmtId="4" fontId="56" fillId="47" borderId="40" applyNumberFormat="0" applyProtection="0">
      <alignment horizontal="right" vertical="center"/>
    </xf>
    <xf numFmtId="4" fontId="58" fillId="58" borderId="0" applyNumberFormat="0" applyProtection="0">
      <alignment horizontal="left" vertical="center" indent="1"/>
    </xf>
    <xf numFmtId="4" fontId="58" fillId="47" borderId="0" applyNumberFormat="0" applyProtection="0">
      <alignment horizontal="left" vertical="center" indent="1"/>
    </xf>
    <xf numFmtId="0" fontId="53" fillId="59" borderId="40" applyNumberFormat="0" applyProtection="0">
      <alignment horizontal="left" vertical="center" indent="1"/>
    </xf>
    <xf numFmtId="0" fontId="53" fillId="59" borderId="40" applyNumberFormat="0" applyProtection="0">
      <alignment horizontal="left" vertical="top" indent="1"/>
    </xf>
    <xf numFmtId="0" fontId="53" fillId="47" borderId="40" applyNumberFormat="0" applyProtection="0">
      <alignment horizontal="left" vertical="center" indent="1"/>
    </xf>
    <xf numFmtId="0" fontId="53" fillId="47" borderId="40" applyNumberFormat="0" applyProtection="0">
      <alignment horizontal="left" vertical="top" indent="1"/>
    </xf>
    <xf numFmtId="0" fontId="53" fillId="60" borderId="40" applyNumberFormat="0" applyProtection="0">
      <alignment horizontal="left" vertical="center" indent="1"/>
    </xf>
    <xf numFmtId="0" fontId="53" fillId="60" borderId="40" applyNumberFormat="0" applyProtection="0">
      <alignment horizontal="left" vertical="top" indent="1"/>
    </xf>
    <xf numFmtId="0" fontId="53" fillId="58" borderId="40" applyNumberFormat="0" applyProtection="0">
      <alignment horizontal="left" vertical="center" indent="1"/>
    </xf>
    <xf numFmtId="0" fontId="53" fillId="58" borderId="40" applyNumberFormat="0" applyProtection="0">
      <alignment horizontal="left" vertical="top" indent="1"/>
    </xf>
    <xf numFmtId="0" fontId="53" fillId="61" borderId="42" applyNumberFormat="0">
      <protection locked="0"/>
    </xf>
    <xf numFmtId="4" fontId="56" fillId="62" borderId="40" applyNumberFormat="0" applyProtection="0">
      <alignment vertical="center"/>
    </xf>
    <xf numFmtId="4" fontId="59" fillId="62" borderId="40" applyNumberFormat="0" applyProtection="0">
      <alignment vertical="center"/>
    </xf>
    <xf numFmtId="4" fontId="56" fillId="62" borderId="40" applyNumberFormat="0" applyProtection="0">
      <alignment horizontal="left" vertical="center" indent="1"/>
    </xf>
    <xf numFmtId="0" fontId="56" fillId="62" borderId="40" applyNumberFormat="0" applyProtection="0">
      <alignment horizontal="left" vertical="top" indent="1"/>
    </xf>
    <xf numFmtId="4" fontId="56" fillId="58" borderId="40" applyNumberFormat="0" applyProtection="0">
      <alignment horizontal="right" vertical="center"/>
    </xf>
    <xf numFmtId="4" fontId="59" fillId="58" borderId="40" applyNumberFormat="0" applyProtection="0">
      <alignment horizontal="right" vertical="center"/>
    </xf>
    <xf numFmtId="4" fontId="56" fillId="47" borderId="40" applyNumberFormat="0" applyProtection="0">
      <alignment horizontal="left" vertical="center" indent="1"/>
    </xf>
    <xf numFmtId="0" fontId="56" fillId="47" borderId="40" applyNumberFormat="0" applyProtection="0">
      <alignment horizontal="left" vertical="top" indent="1"/>
    </xf>
    <xf numFmtId="4" fontId="60" fillId="63" borderId="0" applyNumberFormat="0" applyProtection="0">
      <alignment horizontal="left" vertical="center" indent="1"/>
    </xf>
    <xf numFmtId="4" fontId="61" fillId="58" borderId="40" applyNumberFormat="0" applyProtection="0">
      <alignment horizontal="right" vertical="center"/>
    </xf>
    <xf numFmtId="0" fontId="65" fillId="0" borderId="0"/>
    <xf numFmtId="0" fontId="65" fillId="64" borderId="0" applyNumberFormat="0" applyBorder="0" applyAlignment="0" applyProtection="0"/>
    <xf numFmtId="0" fontId="65" fillId="67" borderId="0" applyNumberFormat="0" applyBorder="0" applyAlignment="0" applyProtection="0"/>
    <xf numFmtId="0" fontId="65" fillId="70" borderId="0" applyNumberFormat="0" applyBorder="0" applyAlignment="0" applyProtection="0"/>
    <xf numFmtId="0" fontId="65" fillId="73" borderId="0" applyNumberFormat="0" applyBorder="0" applyAlignment="0" applyProtection="0"/>
    <xf numFmtId="0" fontId="65" fillId="76" borderId="0" applyNumberFormat="0" applyBorder="0" applyAlignment="0" applyProtection="0"/>
    <xf numFmtId="0" fontId="65" fillId="79" borderId="0" applyNumberFormat="0" applyBorder="0" applyAlignment="0" applyProtection="0"/>
    <xf numFmtId="0" fontId="65" fillId="65" borderId="0" applyNumberFormat="0" applyBorder="0" applyAlignment="0" applyProtection="0"/>
    <xf numFmtId="0" fontId="65" fillId="68" borderId="0" applyNumberFormat="0" applyBorder="0" applyAlignment="0" applyProtection="0"/>
    <xf numFmtId="0" fontId="65" fillId="71" borderId="0" applyNumberFormat="0" applyBorder="0" applyAlignment="0" applyProtection="0"/>
    <xf numFmtId="0" fontId="65" fillId="74" borderId="0" applyNumberFormat="0" applyBorder="0" applyAlignment="0" applyProtection="0"/>
    <xf numFmtId="0" fontId="65" fillId="77" borderId="0" applyNumberFormat="0" applyBorder="0" applyAlignment="0" applyProtection="0"/>
    <xf numFmtId="0" fontId="65" fillId="80" borderId="0" applyNumberFormat="0" applyBorder="0" applyAlignment="0" applyProtection="0"/>
    <xf numFmtId="0" fontId="66" fillId="66" borderId="0" applyNumberFormat="0" applyBorder="0" applyAlignment="0" applyProtection="0"/>
    <xf numFmtId="0" fontId="66" fillId="69" borderId="0" applyNumberFormat="0" applyBorder="0" applyAlignment="0" applyProtection="0"/>
    <xf numFmtId="0" fontId="66" fillId="72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81" borderId="0" applyNumberFormat="0" applyBorder="0" applyAlignment="0" applyProtection="0"/>
    <xf numFmtId="0" fontId="66" fillId="82" borderId="0" applyNumberFormat="0" applyBorder="0" applyAlignment="0" applyProtection="0"/>
    <xf numFmtId="0" fontId="66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66" fillId="86" borderId="0" applyNumberFormat="0" applyBorder="0" applyAlignment="0" applyProtection="0"/>
    <xf numFmtId="0" fontId="66" fillId="8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88" borderId="0" applyNumberFormat="0" applyBorder="0" applyAlignment="0" applyProtection="0"/>
    <xf numFmtId="0" fontId="65" fillId="89" borderId="43" applyNumberFormat="0" applyFont="0" applyAlignment="0" applyProtection="0"/>
    <xf numFmtId="0" fontId="69" fillId="9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44" applyNumberFormat="0" applyFill="0" applyAlignment="0" applyProtection="0"/>
    <xf numFmtId="0" fontId="72" fillId="0" borderId="45" applyNumberFormat="0" applyFill="0" applyAlignment="0" applyProtection="0"/>
    <xf numFmtId="0" fontId="73" fillId="0" borderId="4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47" applyNumberFormat="0" applyFill="0" applyAlignment="0" applyProtection="0"/>
    <xf numFmtId="0" fontId="75" fillId="91" borderId="48" applyNumberFormat="0" applyAlignment="0" applyProtection="0"/>
  </cellStyleXfs>
  <cellXfs count="220">
    <xf numFmtId="0" fontId="0" fillId="0" borderId="0" xfId="0"/>
    <xf numFmtId="0" fontId="4" fillId="0" borderId="0" xfId="0" applyFont="1"/>
    <xf numFmtId="0" fontId="0" fillId="22" borderId="4" xfId="0" applyFill="1" applyBorder="1"/>
    <xf numFmtId="0" fontId="0" fillId="22" borderId="5" xfId="0" applyFill="1" applyBorder="1"/>
    <xf numFmtId="0" fontId="0" fillId="23" borderId="6" xfId="0" applyFill="1" applyBorder="1"/>
    <xf numFmtId="0" fontId="0" fillId="23" borderId="6" xfId="0" applyFill="1" applyBorder="1" applyAlignment="1">
      <alignment vertical="center"/>
    </xf>
    <xf numFmtId="0" fontId="2" fillId="22" borderId="2" xfId="0" applyFont="1" applyFill="1" applyBorder="1"/>
    <xf numFmtId="0" fontId="0" fillId="21" borderId="7" xfId="0" applyFill="1" applyBorder="1"/>
    <xf numFmtId="0" fontId="0" fillId="21" borderId="4" xfId="0" applyFill="1" applyBorder="1"/>
    <xf numFmtId="0" fontId="0" fillId="21" borderId="0" xfId="0" applyFill="1" applyBorder="1"/>
    <xf numFmtId="0" fontId="0" fillId="21" borderId="11" xfId="0" applyFill="1" applyBorder="1"/>
    <xf numFmtId="0" fontId="3" fillId="23" borderId="6" xfId="0" applyFont="1" applyFill="1" applyBorder="1" applyAlignment="1">
      <alignment horizontal="right" vertical="center"/>
    </xf>
    <xf numFmtId="0" fontId="2" fillId="24" borderId="0" xfId="0" applyFont="1" applyFill="1"/>
    <xf numFmtId="0" fontId="0" fillId="23" borderId="6" xfId="0" quotePrefix="1" applyFill="1" applyBorder="1" applyAlignment="1">
      <alignment vertical="center"/>
    </xf>
    <xf numFmtId="0" fontId="0" fillId="21" borderId="10" xfId="0" applyFill="1" applyBorder="1" applyAlignment="1"/>
    <xf numFmtId="0" fontId="0" fillId="21" borderId="11" xfId="0" quotePrefix="1" applyFill="1" applyBorder="1" applyAlignment="1"/>
    <xf numFmtId="0" fontId="0" fillId="21" borderId="11" xfId="0" applyFill="1" applyBorder="1" applyAlignment="1"/>
    <xf numFmtId="0" fontId="0" fillId="21" borderId="8" xfId="0" applyFill="1" applyBorder="1" applyAlignment="1"/>
    <xf numFmtId="0" fontId="0" fillId="21" borderId="0" xfId="0" quotePrefix="1" applyFill="1" applyBorder="1" applyAlignment="1"/>
    <xf numFmtId="0" fontId="0" fillId="21" borderId="0" xfId="0" applyFill="1" applyBorder="1" applyAlignment="1"/>
    <xf numFmtId="0" fontId="0" fillId="21" borderId="2" xfId="0" applyFill="1" applyBorder="1" applyAlignment="1"/>
    <xf numFmtId="0" fontId="0" fillId="21" borderId="4" xfId="0" quotePrefix="1" applyFill="1" applyBorder="1" applyAlignment="1"/>
    <xf numFmtId="0" fontId="0" fillId="21" borderId="4" xfId="0" applyFill="1" applyBorder="1" applyAlignment="1"/>
    <xf numFmtId="0" fontId="0" fillId="21" borderId="9" xfId="0" quotePrefix="1" applyFill="1" applyBorder="1" applyAlignment="1"/>
    <xf numFmtId="0" fontId="0" fillId="21" borderId="12" xfId="0" quotePrefix="1" applyFill="1" applyBorder="1" applyAlignment="1"/>
    <xf numFmtId="0" fontId="0" fillId="21" borderId="5" xfId="0" quotePrefix="1" applyFill="1" applyBorder="1" applyAlignment="1"/>
    <xf numFmtId="0" fontId="0" fillId="0" borderId="0" xfId="0" applyAlignment="1"/>
    <xf numFmtId="49" fontId="0" fillId="0" borderId="0" xfId="0" quotePrefix="1" applyNumberFormat="1" applyAlignment="1"/>
    <xf numFmtId="0" fontId="2" fillId="24" borderId="0" xfId="0" applyFont="1" applyFill="1" applyAlignment="1"/>
    <xf numFmtId="0" fontId="0" fillId="21" borderId="7" xfId="0" applyFill="1" applyBorder="1" applyAlignment="1"/>
    <xf numFmtId="0" fontId="25" fillId="0" borderId="0" xfId="64" applyFont="1"/>
    <xf numFmtId="0" fontId="25" fillId="0" borderId="0" xfId="64" applyFont="1" applyAlignment="1">
      <alignment horizontal="right"/>
    </xf>
    <xf numFmtId="0" fontId="25" fillId="0" borderId="0" xfId="64" applyFont="1" applyBorder="1"/>
    <xf numFmtId="0" fontId="25" fillId="0" borderId="0" xfId="64" applyFont="1" applyAlignment="1">
      <alignment horizontal="right" vertical="top" textRotation="180"/>
    </xf>
    <xf numFmtId="0" fontId="26" fillId="0" borderId="0" xfId="64" applyFont="1" applyFill="1"/>
    <xf numFmtId="0" fontId="26" fillId="0" borderId="0" xfId="64" applyFont="1"/>
    <xf numFmtId="0" fontId="27" fillId="0" borderId="0" xfId="64" applyFont="1" applyBorder="1"/>
    <xf numFmtId="0" fontId="25" fillId="0" borderId="0" xfId="64" applyFont="1" applyBorder="1" applyAlignment="1">
      <alignment horizontal="right"/>
    </xf>
    <xf numFmtId="0" fontId="26" fillId="0" borderId="0" xfId="64" applyFont="1" applyFill="1" applyBorder="1"/>
    <xf numFmtId="0" fontId="26" fillId="0" borderId="0" xfId="64" applyFont="1" applyBorder="1"/>
    <xf numFmtId="0" fontId="27" fillId="0" borderId="18" xfId="64" applyFont="1" applyBorder="1"/>
    <xf numFmtId="0" fontId="27" fillId="0" borderId="18" xfId="64" applyFont="1" applyBorder="1" applyAlignment="1">
      <alignment horizontal="right"/>
    </xf>
    <xf numFmtId="0" fontId="27" fillId="0" borderId="0" xfId="64" applyFont="1"/>
    <xf numFmtId="0" fontId="28" fillId="0" borderId="0" xfId="64" applyFont="1" applyFill="1"/>
    <xf numFmtId="0" fontId="28" fillId="0" borderId="0" xfId="64" applyFont="1"/>
    <xf numFmtId="0" fontId="29" fillId="0" borderId="0" xfId="64" applyFont="1"/>
    <xf numFmtId="0" fontId="30" fillId="0" borderId="0" xfId="64" applyFont="1" applyAlignment="1"/>
    <xf numFmtId="0" fontId="30" fillId="0" borderId="0" xfId="64" applyFont="1"/>
    <xf numFmtId="0" fontId="31" fillId="0" borderId="0" xfId="64" applyFont="1" applyFill="1" applyBorder="1"/>
    <xf numFmtId="0" fontId="30" fillId="0" borderId="0" xfId="64" applyFont="1" applyFill="1" applyBorder="1" applyAlignment="1">
      <alignment horizontal="right"/>
    </xf>
    <xf numFmtId="0" fontId="30" fillId="0" borderId="0" xfId="64" applyFont="1" applyBorder="1"/>
    <xf numFmtId="0" fontId="30" fillId="0" borderId="0" xfId="64" applyFont="1" applyAlignment="1">
      <alignment horizontal="left"/>
    </xf>
    <xf numFmtId="0" fontId="30" fillId="0" borderId="0" xfId="64" applyFont="1" applyAlignment="1">
      <alignment horizontal="right"/>
    </xf>
    <xf numFmtId="0" fontId="32" fillId="0" borderId="19" xfId="64" applyFont="1" applyFill="1" applyBorder="1" applyAlignment="1">
      <alignment vertical="center" wrapText="1"/>
    </xf>
    <xf numFmtId="0" fontId="33" fillId="0" borderId="20" xfId="64" applyFont="1" applyBorder="1" applyAlignment="1">
      <alignment vertical="center"/>
    </xf>
    <xf numFmtId="3" fontId="33" fillId="0" borderId="21" xfId="64" applyNumberFormat="1" applyFont="1" applyFill="1" applyBorder="1" applyAlignment="1">
      <alignment horizontal="right" vertical="center"/>
    </xf>
    <xf numFmtId="165" fontId="33" fillId="0" borderId="21" xfId="64" applyNumberFormat="1" applyFont="1" applyBorder="1" applyAlignment="1">
      <alignment horizontal="right" vertical="center"/>
    </xf>
    <xf numFmtId="0" fontId="30" fillId="0" borderId="0" xfId="64" applyFont="1" applyBorder="1" applyAlignment="1">
      <alignment vertical="center"/>
    </xf>
    <xf numFmtId="3" fontId="33" fillId="0" borderId="22" xfId="64" applyNumberFormat="1" applyFont="1" applyFill="1" applyBorder="1" applyAlignment="1">
      <alignment horizontal="right" vertical="center"/>
    </xf>
    <xf numFmtId="3" fontId="34" fillId="0" borderId="22" xfId="64" applyNumberFormat="1" applyFont="1" applyFill="1" applyBorder="1" applyAlignment="1">
      <alignment horizontal="right" vertical="center"/>
    </xf>
    <xf numFmtId="0" fontId="35" fillId="0" borderId="0" xfId="64" applyFont="1" applyBorder="1" applyAlignment="1">
      <alignment vertical="center"/>
    </xf>
    <xf numFmtId="0" fontId="32" fillId="0" borderId="20" xfId="64" applyFont="1" applyBorder="1" applyAlignment="1">
      <alignment vertical="center"/>
    </xf>
    <xf numFmtId="0" fontId="33" fillId="0" borderId="20" xfId="64" quotePrefix="1" applyFont="1" applyBorder="1" applyAlignment="1">
      <alignment vertical="center"/>
    </xf>
    <xf numFmtId="3" fontId="32" fillId="0" borderId="22" xfId="64" applyNumberFormat="1" applyFont="1" applyFill="1" applyBorder="1" applyAlignment="1">
      <alignment horizontal="right" vertical="center"/>
    </xf>
    <xf numFmtId="0" fontId="35" fillId="0" borderId="0" xfId="64" applyFont="1" applyBorder="1" applyAlignment="1"/>
    <xf numFmtId="0" fontId="33" fillId="0" borderId="0" xfId="64" applyFont="1" applyBorder="1" applyAlignment="1">
      <alignment vertical="center"/>
    </xf>
    <xf numFmtId="0" fontId="32" fillId="0" borderId="25" xfId="65" applyFont="1" applyBorder="1" applyAlignment="1">
      <alignment horizontal="left"/>
    </xf>
    <xf numFmtId="0" fontId="32" fillId="0" borderId="25" xfId="64" applyFont="1" applyBorder="1" applyAlignment="1">
      <alignment vertical="center"/>
    </xf>
    <xf numFmtId="3" fontId="32" fillId="0" borderId="26" xfId="64" applyNumberFormat="1" applyFont="1" applyFill="1" applyBorder="1" applyAlignment="1">
      <alignment horizontal="right" vertical="center"/>
    </xf>
    <xf numFmtId="0" fontId="35" fillId="0" borderId="0" xfId="64" applyFont="1" applyBorder="1"/>
    <xf numFmtId="49" fontId="30" fillId="0" borderId="0" xfId="64" applyNumberFormat="1" applyFont="1" applyBorder="1" applyAlignment="1">
      <alignment horizontal="left"/>
    </xf>
    <xf numFmtId="3" fontId="30" fillId="0" borderId="0" xfId="64" applyNumberFormat="1" applyFont="1" applyFill="1" applyBorder="1" applyAlignment="1">
      <alignment horizontal="right" indent="1"/>
    </xf>
    <xf numFmtId="165" fontId="30" fillId="0" borderId="0" xfId="64" applyNumberFormat="1" applyFont="1" applyFill="1" applyBorder="1" applyAlignment="1">
      <alignment horizontal="right" indent="1"/>
    </xf>
    <xf numFmtId="0" fontId="30" fillId="0" borderId="0" xfId="64" applyFont="1" applyBorder="1" applyAlignment="1">
      <alignment vertical="top"/>
    </xf>
    <xf numFmtId="0" fontId="30" fillId="0" borderId="0" xfId="64" applyFont="1" applyFill="1" applyBorder="1" applyAlignment="1">
      <alignment wrapText="1"/>
    </xf>
    <xf numFmtId="0" fontId="30" fillId="0" borderId="0" xfId="64" applyFont="1" applyFill="1" applyBorder="1" applyAlignment="1">
      <alignment horizontal="right" vertical="center"/>
    </xf>
    <xf numFmtId="2" fontId="35" fillId="0" borderId="0" xfId="64" applyNumberFormat="1" applyFont="1" applyFill="1" applyBorder="1" applyAlignment="1">
      <alignment horizontal="right" vertical="center"/>
    </xf>
    <xf numFmtId="4" fontId="30" fillId="0" borderId="0" xfId="64" applyNumberFormat="1" applyFont="1" applyFill="1" applyBorder="1" applyAlignment="1">
      <alignment horizontal="right"/>
    </xf>
    <xf numFmtId="2" fontId="30" fillId="0" borderId="0" xfId="64" applyNumberFormat="1" applyFont="1" applyFill="1" applyBorder="1" applyAlignment="1">
      <alignment horizontal="right" vertical="center"/>
    </xf>
    <xf numFmtId="165" fontId="30" fillId="0" borderId="0" xfId="64" applyNumberFormat="1" applyFont="1" applyBorder="1" applyAlignment="1">
      <alignment horizontal="right" vertical="center"/>
    </xf>
    <xf numFmtId="0" fontId="25" fillId="0" borderId="0" xfId="64" applyFont="1" applyAlignment="1"/>
    <xf numFmtId="3" fontId="25" fillId="0" borderId="0" xfId="64" applyNumberFormat="1" applyFont="1"/>
    <xf numFmtId="0" fontId="35" fillId="0" borderId="0" xfId="64" applyFont="1" applyBorder="1" applyAlignment="1">
      <alignment horizontal="left"/>
    </xf>
    <xf numFmtId="0" fontId="1" fillId="0" borderId="0" xfId="64" applyFont="1" applyFill="1" applyBorder="1" applyAlignment="1">
      <alignment horizontal="right"/>
    </xf>
    <xf numFmtId="0" fontId="38" fillId="43" borderId="0" xfId="64" applyFont="1" applyFill="1"/>
    <xf numFmtId="0" fontId="25" fillId="43" borderId="0" xfId="64" applyFont="1" applyFill="1" applyAlignment="1"/>
    <xf numFmtId="0" fontId="25" fillId="43" borderId="0" xfId="64" applyFont="1" applyFill="1"/>
    <xf numFmtId="0" fontId="35" fillId="0" borderId="0" xfId="64" applyFont="1" applyBorder="1" applyAlignment="1">
      <alignment horizontal="right"/>
    </xf>
    <xf numFmtId="0" fontId="32" fillId="0" borderId="19" xfId="64" applyFont="1" applyFill="1" applyBorder="1" applyAlignment="1">
      <alignment wrapText="1"/>
    </xf>
    <xf numFmtId="0" fontId="25" fillId="0" borderId="0" xfId="65" applyFont="1" applyAlignment="1">
      <alignment vertical="center"/>
    </xf>
    <xf numFmtId="0" fontId="30" fillId="0" borderId="0" xfId="65" applyFont="1"/>
    <xf numFmtId="0" fontId="33" fillId="0" borderId="20" xfId="64" applyFont="1" applyBorder="1" applyAlignment="1">
      <alignment vertical="center" readingOrder="1"/>
    </xf>
    <xf numFmtId="0" fontId="33" fillId="0" borderId="20" xfId="64" applyFont="1" applyBorder="1" applyAlignment="1">
      <alignment vertical="center" wrapText="1" readingOrder="1"/>
    </xf>
    <xf numFmtId="0" fontId="30" fillId="0" borderId="0" xfId="65" applyFont="1" applyAlignment="1">
      <alignment vertical="center"/>
    </xf>
    <xf numFmtId="0" fontId="25" fillId="0" borderId="0" xfId="65" applyFont="1"/>
    <xf numFmtId="0" fontId="25" fillId="0" borderId="0" xfId="65" applyFont="1" applyBorder="1"/>
    <xf numFmtId="0" fontId="1" fillId="0" borderId="0" xfId="65" applyFont="1" applyFill="1" applyBorder="1" applyAlignment="1">
      <alignment horizontal="right"/>
    </xf>
    <xf numFmtId="0" fontId="38" fillId="43" borderId="0" xfId="65" applyFont="1" applyFill="1" applyBorder="1" applyAlignment="1">
      <alignment horizontal="left"/>
    </xf>
    <xf numFmtId="0" fontId="25" fillId="43" borderId="0" xfId="65" applyFont="1" applyFill="1"/>
    <xf numFmtId="0" fontId="29" fillId="0" borderId="0" xfId="65" applyFont="1" applyBorder="1" applyAlignment="1">
      <alignment horizontal="left"/>
    </xf>
    <xf numFmtId="0" fontId="25" fillId="0" borderId="0" xfId="65" applyFont="1" applyFill="1" applyBorder="1"/>
    <xf numFmtId="0" fontId="25" fillId="0" borderId="0" xfId="65" applyFont="1" applyAlignment="1">
      <alignment horizontal="right" vertical="top" textRotation="180"/>
    </xf>
    <xf numFmtId="0" fontId="27" fillId="0" borderId="0" xfId="65" applyFont="1" applyBorder="1"/>
    <xf numFmtId="0" fontId="27" fillId="0" borderId="18" xfId="65" applyFont="1" applyBorder="1"/>
    <xf numFmtId="0" fontId="27" fillId="0" borderId="0" xfId="65" applyFont="1"/>
    <xf numFmtId="0" fontId="32" fillId="0" borderId="0" xfId="65" applyFont="1" applyFill="1" applyBorder="1" applyAlignment="1">
      <alignment vertical="center"/>
    </xf>
    <xf numFmtId="0" fontId="33" fillId="0" borderId="0" xfId="65" applyFont="1" applyFill="1" applyBorder="1" applyAlignment="1"/>
    <xf numFmtId="0" fontId="40" fillId="0" borderId="0" xfId="65" applyFont="1" applyFill="1" applyBorder="1" applyAlignment="1"/>
    <xf numFmtId="0" fontId="32" fillId="0" borderId="0" xfId="65" applyFont="1" applyFill="1" applyBorder="1" applyAlignment="1">
      <alignment horizontal="center" vertical="center" wrapText="1"/>
    </xf>
    <xf numFmtId="0" fontId="41" fillId="0" borderId="0" xfId="65" applyFont="1"/>
    <xf numFmtId="0" fontId="35" fillId="44" borderId="32" xfId="65" applyFont="1" applyFill="1" applyBorder="1" applyAlignment="1">
      <alignment horizontal="center" vertical="center" wrapText="1"/>
    </xf>
    <xf numFmtId="0" fontId="35" fillId="44" borderId="33" xfId="65" applyFont="1" applyFill="1" applyBorder="1" applyAlignment="1">
      <alignment horizontal="center" vertical="center" wrapText="1"/>
    </xf>
    <xf numFmtId="0" fontId="35" fillId="44" borderId="32" xfId="65" applyFont="1" applyFill="1" applyBorder="1" applyAlignment="1">
      <alignment vertical="center" wrapText="1"/>
    </xf>
    <xf numFmtId="0" fontId="35" fillId="44" borderId="33" xfId="65" applyFont="1" applyFill="1" applyBorder="1" applyAlignment="1">
      <alignment vertical="center" wrapText="1"/>
    </xf>
    <xf numFmtId="0" fontId="32" fillId="0" borderId="0" xfId="65" applyFont="1" applyFill="1" applyBorder="1"/>
    <xf numFmtId="0" fontId="42" fillId="0" borderId="0" xfId="65" applyFont="1" applyFill="1" applyBorder="1"/>
    <xf numFmtId="14" fontId="32" fillId="0" borderId="34" xfId="65" applyNumberFormat="1" applyFont="1" applyFill="1" applyBorder="1" applyAlignment="1">
      <alignment horizontal="center" vertical="center" wrapText="1"/>
    </xf>
    <xf numFmtId="14" fontId="43" fillId="0" borderId="34" xfId="65" applyNumberFormat="1" applyFont="1" applyFill="1" applyBorder="1" applyAlignment="1">
      <alignment horizontal="center" vertical="center" wrapText="1"/>
    </xf>
    <xf numFmtId="0" fontId="25" fillId="0" borderId="0" xfId="65" applyFont="1" applyFill="1"/>
    <xf numFmtId="0" fontId="33" fillId="0" borderId="20" xfId="65" applyFont="1" applyBorder="1"/>
    <xf numFmtId="0" fontId="37" fillId="0" borderId="20" xfId="65" applyFont="1" applyFill="1" applyBorder="1"/>
    <xf numFmtId="14" fontId="32" fillId="0" borderId="20" xfId="65" quotePrefix="1" applyNumberFormat="1" applyFont="1" applyFill="1" applyBorder="1" applyAlignment="1">
      <alignment horizontal="right" wrapText="1"/>
    </xf>
    <xf numFmtId="14" fontId="33" fillId="0" borderId="20" xfId="65" quotePrefix="1" applyNumberFormat="1" applyFont="1" applyFill="1" applyBorder="1" applyAlignment="1">
      <alignment horizontal="right" wrapText="1"/>
    </xf>
    <xf numFmtId="14" fontId="33" fillId="0" borderId="0" xfId="65" applyNumberFormat="1" applyFont="1" applyFill="1" applyBorder="1" applyAlignment="1">
      <alignment horizontal="right" wrapText="1"/>
    </xf>
    <xf numFmtId="0" fontId="30" fillId="0" borderId="0" xfId="65" applyFont="1" applyBorder="1" applyAlignment="1"/>
    <xf numFmtId="14" fontId="35" fillId="44" borderId="37" xfId="65" applyNumberFormat="1" applyFont="1" applyFill="1" applyBorder="1" applyAlignment="1">
      <alignment horizontal="center" vertical="top" wrapText="1"/>
    </xf>
    <xf numFmtId="0" fontId="32" fillId="0" borderId="20" xfId="65" applyFont="1" applyBorder="1" applyAlignment="1">
      <alignment vertical="center"/>
    </xf>
    <xf numFmtId="3" fontId="35" fillId="0" borderId="0" xfId="65" applyNumberFormat="1" applyFont="1" applyFill="1" applyBorder="1" applyAlignment="1">
      <alignment horizontal="right" vertical="center"/>
    </xf>
    <xf numFmtId="0" fontId="35" fillId="0" borderId="0" xfId="65" applyFont="1" applyAlignment="1">
      <alignment vertical="center"/>
    </xf>
    <xf numFmtId="0" fontId="35" fillId="0" borderId="0" xfId="65" applyFont="1" applyFill="1" applyAlignment="1">
      <alignment vertical="center"/>
    </xf>
    <xf numFmtId="3" fontId="30" fillId="0" borderId="0" xfId="65" applyNumberFormat="1" applyFont="1" applyFill="1" applyAlignment="1">
      <alignment vertical="center"/>
    </xf>
    <xf numFmtId="3" fontId="32" fillId="0" borderId="22" xfId="65" applyNumberFormat="1" applyFont="1" applyFill="1" applyBorder="1" applyAlignment="1">
      <alignment horizontal="right" vertical="center"/>
    </xf>
    <xf numFmtId="3" fontId="33" fillId="0" borderId="22" xfId="65" applyNumberFormat="1" applyFont="1" applyFill="1" applyBorder="1" applyAlignment="1">
      <alignment horizontal="right" vertical="center"/>
    </xf>
    <xf numFmtId="0" fontId="33" fillId="0" borderId="20" xfId="65" applyFont="1" applyBorder="1" applyAlignment="1">
      <alignment vertical="center"/>
    </xf>
    <xf numFmtId="3" fontId="30" fillId="0" borderId="0" xfId="65" applyNumberFormat="1" applyFont="1" applyFill="1" applyBorder="1" applyAlignment="1">
      <alignment horizontal="right"/>
    </xf>
    <xf numFmtId="0" fontId="30" fillId="0" borderId="0" xfId="65" applyFont="1" applyFill="1"/>
    <xf numFmtId="0" fontId="35" fillId="0" borderId="0" xfId="65" applyFont="1" applyBorder="1" applyAlignment="1">
      <alignment vertical="center"/>
    </xf>
    <xf numFmtId="0" fontId="33" fillId="0" borderId="0" xfId="65" applyFont="1" applyBorder="1" applyAlignment="1">
      <alignment vertical="center"/>
    </xf>
    <xf numFmtId="0" fontId="29" fillId="0" borderId="0" xfId="65" applyFont="1"/>
    <xf numFmtId="0" fontId="29" fillId="0" borderId="0" xfId="65" applyFont="1" applyAlignment="1"/>
    <xf numFmtId="0" fontId="35" fillId="0" borderId="0" xfId="65" applyFont="1" applyFill="1"/>
    <xf numFmtId="3" fontId="33" fillId="0" borderId="26" xfId="64" applyNumberFormat="1" applyFont="1" applyFill="1" applyBorder="1" applyAlignment="1">
      <alignment horizontal="right" vertical="center"/>
    </xf>
    <xf numFmtId="0" fontId="25" fillId="0" borderId="0" xfId="65" applyFont="1" applyAlignment="1"/>
    <xf numFmtId="0" fontId="30" fillId="0" borderId="0" xfId="65" applyFont="1" applyFill="1" applyAlignment="1">
      <alignment vertical="center"/>
    </xf>
    <xf numFmtId="0" fontId="1" fillId="0" borderId="0" xfId="65" applyFont="1" applyFill="1" applyBorder="1" applyAlignment="1">
      <alignment horizontal="center" vertical="center" textRotation="180"/>
    </xf>
    <xf numFmtId="3" fontId="35" fillId="0" borderId="0" xfId="65" applyNumberFormat="1" applyFont="1" applyFill="1" applyAlignment="1">
      <alignment vertical="center"/>
    </xf>
    <xf numFmtId="0" fontId="39" fillId="0" borderId="0" xfId="65" applyFont="1" applyBorder="1" applyAlignment="1">
      <alignment horizontal="left" indent="1"/>
    </xf>
    <xf numFmtId="0" fontId="44" fillId="0" borderId="0" xfId="65" applyFont="1" applyFill="1" applyBorder="1" applyAlignment="1">
      <alignment horizontal="left" vertical="center"/>
    </xf>
    <xf numFmtId="3" fontId="35" fillId="0" borderId="0" xfId="65" applyNumberFormat="1" applyFont="1" applyFill="1" applyBorder="1" applyAlignment="1">
      <alignment vertical="center"/>
    </xf>
    <xf numFmtId="3" fontId="30" fillId="0" borderId="0" xfId="65" applyNumberFormat="1" applyFont="1" applyFill="1" applyBorder="1" applyAlignment="1">
      <alignment vertical="center"/>
    </xf>
    <xf numFmtId="0" fontId="30" fillId="0" borderId="0" xfId="65" applyFont="1" applyFill="1" applyBorder="1" applyAlignment="1">
      <alignment horizontal="left" vertical="center"/>
    </xf>
    <xf numFmtId="0" fontId="35" fillId="0" borderId="0" xfId="65" applyFont="1" applyFill="1" applyBorder="1" applyAlignment="1">
      <alignment horizontal="left" vertical="center"/>
    </xf>
    <xf numFmtId="3" fontId="33" fillId="0" borderId="38" xfId="65" applyNumberFormat="1" applyFont="1" applyFill="1" applyBorder="1" applyAlignment="1">
      <alignment horizontal="right" vertical="center"/>
    </xf>
    <xf numFmtId="3" fontId="32" fillId="0" borderId="38" xfId="65" applyNumberFormat="1" applyFont="1" applyFill="1" applyBorder="1" applyAlignment="1">
      <alignment horizontal="right" vertical="center"/>
    </xf>
    <xf numFmtId="3" fontId="25" fillId="0" borderId="0" xfId="65" applyNumberFormat="1" applyFont="1" applyFill="1"/>
    <xf numFmtId="3" fontId="42" fillId="0" borderId="22" xfId="64" applyNumberFormat="1" applyFont="1" applyFill="1" applyBorder="1" applyAlignment="1">
      <alignment horizontal="right" vertical="center"/>
    </xf>
    <xf numFmtId="3" fontId="42" fillId="0" borderId="22" xfId="65" applyNumberFormat="1" applyFont="1" applyFill="1" applyBorder="1" applyAlignment="1">
      <alignment horizontal="right" vertical="center"/>
    </xf>
    <xf numFmtId="0" fontId="34" fillId="0" borderId="22" xfId="64" applyFont="1" applyBorder="1" applyAlignment="1">
      <alignment vertical="center"/>
    </xf>
    <xf numFmtId="3" fontId="34" fillId="0" borderId="24" xfId="64" applyNumberFormat="1" applyFont="1" applyFill="1" applyBorder="1" applyAlignment="1">
      <alignment horizontal="right" vertical="center"/>
    </xf>
    <xf numFmtId="3" fontId="42" fillId="0" borderId="26" xfId="64" applyNumberFormat="1" applyFont="1" applyFill="1" applyBorder="1" applyAlignment="1">
      <alignment horizontal="right" vertical="center"/>
    </xf>
    <xf numFmtId="3" fontId="45" fillId="0" borderId="0" xfId="64" applyNumberFormat="1" applyFont="1" applyFill="1" applyBorder="1" applyAlignment="1">
      <alignment horizontal="right" indent="1"/>
    </xf>
    <xf numFmtId="3" fontId="34" fillId="0" borderId="22" xfId="65" applyNumberFormat="1" applyFont="1" applyFill="1" applyBorder="1" applyAlignment="1">
      <alignment horizontal="right" vertical="center"/>
    </xf>
    <xf numFmtId="0" fontId="46" fillId="0" borderId="18" xfId="64" applyFont="1" applyBorder="1"/>
    <xf numFmtId="0" fontId="47" fillId="0" borderId="18" xfId="64" applyFont="1" applyBorder="1"/>
    <xf numFmtId="3" fontId="48" fillId="0" borderId="22" xfId="64" applyNumberFormat="1" applyFont="1" applyFill="1" applyBorder="1" applyAlignment="1">
      <alignment horizontal="right" vertical="center"/>
    </xf>
    <xf numFmtId="3" fontId="49" fillId="0" borderId="26" xfId="64" applyNumberFormat="1" applyFont="1" applyFill="1" applyBorder="1" applyAlignment="1">
      <alignment horizontal="right" vertical="center"/>
    </xf>
    <xf numFmtId="14" fontId="32" fillId="0" borderId="19" xfId="64" quotePrefix="1" applyNumberFormat="1" applyFont="1" applyFill="1" applyBorder="1" applyAlignment="1">
      <alignment wrapText="1"/>
    </xf>
    <xf numFmtId="0" fontId="11" fillId="0" borderId="18" xfId="64" applyFont="1" applyBorder="1"/>
    <xf numFmtId="165" fontId="4" fillId="42" borderId="23" xfId="0" applyNumberFormat="1" applyFont="1" applyFill="1" applyBorder="1" applyAlignment="1">
      <alignment horizontal="right"/>
    </xf>
    <xf numFmtId="165" fontId="37" fillId="42" borderId="26" xfId="64" applyNumberFormat="1" applyFont="1" applyFill="1" applyBorder="1" applyAlignment="1">
      <alignment horizontal="right"/>
    </xf>
    <xf numFmtId="165" fontId="37" fillId="42" borderId="0" xfId="64" applyNumberFormat="1" applyFont="1" applyFill="1" applyBorder="1" applyAlignment="1">
      <alignment horizontal="right"/>
    </xf>
    <xf numFmtId="165" fontId="50" fillId="0" borderId="22" xfId="64" applyNumberFormat="1" applyFont="1" applyBorder="1" applyAlignment="1">
      <alignment horizontal="right" vertical="center"/>
    </xf>
    <xf numFmtId="0" fontId="32" fillId="0" borderId="19" xfId="64" applyFont="1" applyFill="1" applyBorder="1" applyAlignment="1">
      <alignment horizontal="right" wrapText="1"/>
    </xf>
    <xf numFmtId="0" fontId="32" fillId="0" borderId="28" xfId="64" applyFont="1" applyFill="1" applyBorder="1" applyAlignment="1">
      <alignment horizontal="center" wrapText="1"/>
    </xf>
    <xf numFmtId="0" fontId="32" fillId="0" borderId="28" xfId="64" applyFont="1" applyFill="1" applyBorder="1" applyAlignment="1">
      <alignment horizontal="right" wrapText="1"/>
    </xf>
    <xf numFmtId="0" fontId="63" fillId="0" borderId="0" xfId="64" applyFont="1" applyBorder="1"/>
    <xf numFmtId="0" fontId="63" fillId="0" borderId="0" xfId="64" applyFont="1" applyAlignment="1"/>
    <xf numFmtId="0" fontId="63" fillId="0" borderId="0" xfId="64" applyFont="1"/>
    <xf numFmtId="3" fontId="63" fillId="0" borderId="0" xfId="64" applyNumberFormat="1" applyFont="1"/>
    <xf numFmtId="0" fontId="63" fillId="0" borderId="0" xfId="65" applyFont="1"/>
    <xf numFmtId="3" fontId="63" fillId="0" borderId="0" xfId="65" applyNumberFormat="1" applyFont="1" applyBorder="1"/>
    <xf numFmtId="0" fontId="32" fillId="0" borderId="0" xfId="65" applyFont="1" applyBorder="1" applyAlignment="1">
      <alignment horizontal="left"/>
    </xf>
    <xf numFmtId="0" fontId="32" fillId="0" borderId="0" xfId="64" applyFont="1" applyBorder="1" applyAlignment="1">
      <alignment vertical="center"/>
    </xf>
    <xf numFmtId="3" fontId="32" fillId="0" borderId="0" xfId="64" applyNumberFormat="1" applyFont="1" applyFill="1" applyBorder="1" applyAlignment="1">
      <alignment horizontal="right" vertical="center"/>
    </xf>
    <xf numFmtId="3" fontId="33" fillId="0" borderId="0" xfId="64" applyNumberFormat="1" applyFont="1" applyFill="1" applyBorder="1" applyAlignment="1">
      <alignment horizontal="right" vertical="center"/>
    </xf>
    <xf numFmtId="3" fontId="76" fillId="0" borderId="0" xfId="65" applyNumberFormat="1" applyFont="1" applyFill="1" applyBorder="1" applyAlignment="1">
      <alignment vertical="center"/>
    </xf>
    <xf numFmtId="3" fontId="45" fillId="0" borderId="0" xfId="65" applyNumberFormat="1" applyFont="1" applyFill="1" applyBorder="1" applyAlignment="1">
      <alignment vertical="center"/>
    </xf>
    <xf numFmtId="0" fontId="34" fillId="0" borderId="20" xfId="65" applyFont="1" applyBorder="1"/>
    <xf numFmtId="0" fontId="77" fillId="0" borderId="20" xfId="65" applyFont="1" applyFill="1" applyBorder="1"/>
    <xf numFmtId="14" fontId="42" fillId="0" borderId="20" xfId="65" quotePrefix="1" applyNumberFormat="1" applyFont="1" applyFill="1" applyBorder="1" applyAlignment="1">
      <alignment horizontal="right" wrapText="1"/>
    </xf>
    <xf numFmtId="14" fontId="34" fillId="0" borderId="20" xfId="65" quotePrefix="1" applyNumberFormat="1" applyFont="1" applyFill="1" applyBorder="1" applyAlignment="1">
      <alignment horizontal="right" wrapText="1"/>
    </xf>
    <xf numFmtId="14" fontId="34" fillId="0" borderId="0" xfId="65" applyNumberFormat="1" applyFont="1" applyFill="1" applyBorder="1" applyAlignment="1">
      <alignment horizontal="right" wrapText="1"/>
    </xf>
    <xf numFmtId="0" fontId="45" fillId="0" borderId="0" xfId="65" applyFont="1" applyBorder="1" applyAlignment="1"/>
    <xf numFmtId="0" fontId="45" fillId="0" borderId="0" xfId="65" applyFont="1"/>
    <xf numFmtId="14" fontId="76" fillId="44" borderId="37" xfId="65" applyNumberFormat="1" applyFont="1" applyFill="1" applyBorder="1" applyAlignment="1">
      <alignment horizontal="center" vertical="top" wrapText="1"/>
    </xf>
    <xf numFmtId="0" fontId="45" fillId="0" borderId="0" xfId="65" applyFont="1" applyBorder="1" applyAlignment="1">
      <alignment horizontal="left" indent="1"/>
    </xf>
    <xf numFmtId="0" fontId="64" fillId="0" borderId="0" xfId="64" applyFont="1"/>
    <xf numFmtId="0" fontId="30" fillId="0" borderId="0" xfId="0" applyFont="1"/>
    <xf numFmtId="14" fontId="32" fillId="0" borderId="22" xfId="65" quotePrefix="1" applyNumberFormat="1" applyFont="1" applyFill="1" applyBorder="1" applyAlignment="1">
      <alignment horizontal="right" wrapText="1"/>
    </xf>
    <xf numFmtId="3" fontId="33" fillId="0" borderId="20" xfId="65" quotePrefix="1" applyNumberFormat="1" applyFont="1" applyFill="1" applyBorder="1" applyAlignment="1">
      <alignment horizontal="right" wrapText="1"/>
    </xf>
    <xf numFmtId="14" fontId="32" fillId="0" borderId="22" xfId="65" applyNumberFormat="1" applyFont="1" applyFill="1" applyBorder="1" applyAlignment="1">
      <alignment horizontal="right" wrapText="1"/>
    </xf>
    <xf numFmtId="3" fontId="32" fillId="0" borderId="20" xfId="65" quotePrefix="1" applyNumberFormat="1" applyFont="1" applyFill="1" applyBorder="1" applyAlignment="1">
      <alignment horizontal="right" wrapText="1"/>
    </xf>
    <xf numFmtId="3" fontId="32" fillId="0" borderId="20" xfId="65" applyNumberFormat="1" applyFont="1" applyFill="1" applyBorder="1" applyAlignment="1">
      <alignment horizontal="right" wrapText="1"/>
    </xf>
    <xf numFmtId="0" fontId="35" fillId="44" borderId="27" xfId="64" applyFont="1" applyFill="1" applyBorder="1" applyAlignment="1">
      <alignment horizontal="center"/>
    </xf>
    <xf numFmtId="14" fontId="32" fillId="0" borderId="19" xfId="64" quotePrefix="1" applyNumberFormat="1" applyFont="1" applyFill="1" applyBorder="1" applyAlignment="1">
      <alignment horizontal="center" wrapText="1"/>
    </xf>
    <xf numFmtId="0" fontId="32" fillId="0" borderId="19" xfId="64" applyFont="1" applyFill="1" applyBorder="1" applyAlignment="1">
      <alignment horizontal="center" wrapText="1"/>
    </xf>
    <xf numFmtId="0" fontId="33" fillId="0" borderId="20" xfId="64" applyFont="1" applyBorder="1" applyAlignment="1">
      <alignment horizontal="left" vertical="center" wrapText="1"/>
    </xf>
    <xf numFmtId="14" fontId="32" fillId="0" borderId="28" xfId="64" quotePrefix="1" applyNumberFormat="1" applyFont="1" applyFill="1" applyBorder="1" applyAlignment="1">
      <alignment horizontal="center" wrapText="1"/>
    </xf>
    <xf numFmtId="0" fontId="35" fillId="44" borderId="27" xfId="65" applyFont="1" applyFill="1" applyBorder="1" applyAlignment="1">
      <alignment horizontal="center"/>
    </xf>
    <xf numFmtId="0" fontId="25" fillId="0" borderId="0" xfId="65" applyFont="1" applyAlignment="1">
      <alignment horizontal="right" vertical="top" textRotation="180"/>
    </xf>
    <xf numFmtId="0" fontId="36" fillId="0" borderId="0" xfId="65" applyAlignment="1"/>
    <xf numFmtId="14" fontId="32" fillId="0" borderId="30" xfId="65" applyNumberFormat="1" applyFont="1" applyFill="1" applyBorder="1" applyAlignment="1">
      <alignment horizontal="center" vertical="center"/>
    </xf>
    <xf numFmtId="14" fontId="32" fillId="0" borderId="31" xfId="65" applyNumberFormat="1" applyFont="1" applyFill="1" applyBorder="1" applyAlignment="1">
      <alignment horizontal="center" vertical="center"/>
    </xf>
    <xf numFmtId="0" fontId="32" fillId="0" borderId="19" xfId="65" applyFont="1" applyFill="1" applyBorder="1" applyAlignment="1">
      <alignment horizontal="center" vertical="center" wrapText="1"/>
    </xf>
    <xf numFmtId="14" fontId="32" fillId="0" borderId="35" xfId="65" applyNumberFormat="1" applyFont="1" applyFill="1" applyBorder="1" applyAlignment="1">
      <alignment horizontal="center" vertical="center" wrapText="1"/>
    </xf>
    <xf numFmtId="14" fontId="32" fillId="0" borderId="36" xfId="65" applyNumberFormat="1" applyFont="1" applyFill="1" applyBorder="1" applyAlignment="1">
      <alignment horizontal="center" vertical="center" wrapText="1"/>
    </xf>
    <xf numFmtId="0" fontId="11" fillId="0" borderId="29" xfId="65" applyFont="1" applyFill="1" applyBorder="1" applyAlignment="1">
      <alignment horizontal="center" vertical="top" textRotation="180"/>
    </xf>
    <xf numFmtId="0" fontId="32" fillId="0" borderId="20" xfId="65" applyFont="1" applyBorder="1" applyAlignment="1">
      <alignment horizontal="left" vertical="center" wrapText="1"/>
    </xf>
    <xf numFmtId="0" fontId="27" fillId="0" borderId="0" xfId="65" applyFont="1" applyFill="1" applyBorder="1" applyAlignment="1">
      <alignment horizontal="center" vertical="top" textRotation="180"/>
    </xf>
    <xf numFmtId="0" fontId="33" fillId="0" borderId="20" xfId="65" applyFont="1" applyBorder="1" applyAlignment="1">
      <alignment horizontal="left" vertical="center" wrapText="1"/>
    </xf>
  </cellXfs>
  <cellStyles count="141">
    <cellStyle name="20 % - Akzent1" xfId="106"/>
    <cellStyle name="20 % - Akzent2" xfId="107"/>
    <cellStyle name="20 % - Akzent3" xfId="108"/>
    <cellStyle name="20 % - Akzent4" xfId="109"/>
    <cellStyle name="20 % - Akzent5" xfId="110"/>
    <cellStyle name="20 % - Akzent6" xfId="111"/>
    <cellStyle name="40 % - Akzent1" xfId="112"/>
    <cellStyle name="40 % - Akzent2" xfId="113"/>
    <cellStyle name="40 % - Akzent3" xfId="114"/>
    <cellStyle name="40 % - Akzent4" xfId="115"/>
    <cellStyle name="40 % - Akzent5" xfId="116"/>
    <cellStyle name="40 % - Akzent6" xfId="117"/>
    <cellStyle name="60 % - Akzent1" xfId="118"/>
    <cellStyle name="60 % - Akzent2" xfId="119"/>
    <cellStyle name="60 % - Akzent3" xfId="120"/>
    <cellStyle name="60 % - Akzent4" xfId="121"/>
    <cellStyle name="60 % - Akzent5" xfId="122"/>
    <cellStyle name="60 % - Akzent6" xfId="123"/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Akzent1" xfId="124" builtinId="29" customBuiltin="1"/>
    <cellStyle name="Akzent2" xfId="125" builtinId="33" customBuiltin="1"/>
    <cellStyle name="Akzent3" xfId="126" builtinId="37" customBuiltin="1"/>
    <cellStyle name="Akzent4" xfId="127" builtinId="41" customBuiltin="1"/>
    <cellStyle name="Akzent5" xfId="128" builtinId="45" customBuiltin="1"/>
    <cellStyle name="Akzent6" xfId="129" builtinId="49" customBuiltin="1"/>
    <cellStyle name="Ausgabe" xfId="25"/>
    <cellStyle name="Berechnung" xfId="19"/>
    <cellStyle name="Eingabe" xfId="23"/>
    <cellStyle name="Emphasis 1" xfId="20"/>
    <cellStyle name="Emphasis 2" xfId="21"/>
    <cellStyle name="Emphasis 3" xfId="22"/>
    <cellStyle name="Ergebnis" xfId="27"/>
    <cellStyle name="Erklärender Text" xfId="130"/>
    <cellStyle name="Gut" xfId="131" builtinId="26" customBuiltin="1"/>
    <cellStyle name="Neutral" xfId="24" builtinId="28" customBuiltin="1"/>
    <cellStyle name="Normal_Balance sheet short" xfId="63"/>
    <cellStyle name="Notiz" xfId="132" builtinId="10" customBuiltin="1"/>
    <cellStyle name="SAPBEXaggData" xfId="66"/>
    <cellStyle name="SAPBEXaggDataEmph" xfId="67"/>
    <cellStyle name="SAPBEXaggItem" xfId="68"/>
    <cellStyle name="SAPBEXaggItemX" xfId="69"/>
    <cellStyle name="SAPBEXchaText" xfId="70"/>
    <cellStyle name="SAPBEXexcBad7" xfId="71"/>
    <cellStyle name="SAPBEXexcBad8" xfId="72"/>
    <cellStyle name="SAPBEXexcBad9" xfId="73"/>
    <cellStyle name="SAPBEXexcCritical4" xfId="74"/>
    <cellStyle name="SAPBEXexcCritical5" xfId="75"/>
    <cellStyle name="SAPBEXexcCritical6" xfId="76"/>
    <cellStyle name="SAPBEXexcGood1" xfId="77"/>
    <cellStyle name="SAPBEXexcGood2" xfId="78"/>
    <cellStyle name="SAPBEXexcGood3" xfId="79"/>
    <cellStyle name="SAPBEXfilterDrill" xfId="80"/>
    <cellStyle name="SAPBEXfilterItem" xfId="81"/>
    <cellStyle name="SAPBEXfilterText" xfId="82"/>
    <cellStyle name="SAPBEXformats" xfId="83"/>
    <cellStyle name="SAPBEXheaderItem" xfId="84"/>
    <cellStyle name="SAPBEXheaderText" xfId="85"/>
    <cellStyle name="SAPBEXHLevel0" xfId="86"/>
    <cellStyle name="SAPBEXHLevel0X" xfId="87"/>
    <cellStyle name="SAPBEXHLevel1" xfId="88"/>
    <cellStyle name="SAPBEXHLevel1X" xfId="89"/>
    <cellStyle name="SAPBEXHLevel2" xfId="90"/>
    <cellStyle name="SAPBEXHLevel2X" xfId="91"/>
    <cellStyle name="SAPBEXHLevel3" xfId="92"/>
    <cellStyle name="SAPBEXHLevel3X" xfId="93"/>
    <cellStyle name="SAPBEXinputData" xfId="94"/>
    <cellStyle name="SAPBEXresData" xfId="95"/>
    <cellStyle name="SAPBEXresDataEmph" xfId="96"/>
    <cellStyle name="SAPBEXresItem" xfId="97"/>
    <cellStyle name="SAPBEXresItemX" xfId="98"/>
    <cellStyle name="SAPBEXstdData" xfId="99"/>
    <cellStyle name="SAPBEXstdDataEmph" xfId="100"/>
    <cellStyle name="SAPBEXstdItem" xfId="101"/>
    <cellStyle name="SAPBEXstdItemX" xfId="102"/>
    <cellStyle name="SAPBEXtitle" xfId="103"/>
    <cellStyle name="SAPBEXundefined" xfId="104"/>
    <cellStyle name="SAPBorder" xfId="47"/>
    <cellStyle name="SAPDataCell" xfId="30"/>
    <cellStyle name="SAPDataTotalCell" xfId="31"/>
    <cellStyle name="SAPDimensionCell" xfId="29"/>
    <cellStyle name="SAPEditableDataCell" xfId="32"/>
    <cellStyle name="SAPEditableDataTotalCell" xfId="35"/>
    <cellStyle name="SAPEmphasized" xfId="55"/>
    <cellStyle name="SAPEmphasizedEditableDataCell" xfId="57"/>
    <cellStyle name="SAPEmphasizedEditableDataTotalCell" xfId="58"/>
    <cellStyle name="SAPEmphasizedLockedDataCell" xfId="61"/>
    <cellStyle name="SAPEmphasizedLockedDataTotalCell" xfId="62"/>
    <cellStyle name="SAPEmphasizedReadonlyDataCell" xfId="59"/>
    <cellStyle name="SAPEmphasizedReadonlyDataTotalCell" xfId="60"/>
    <cellStyle name="SAPEmphasizedTotal" xfId="56"/>
    <cellStyle name="SAPExceptionLevel1" xfId="38"/>
    <cellStyle name="SAPExceptionLevel2" xfId="39"/>
    <cellStyle name="SAPExceptionLevel3" xfId="40"/>
    <cellStyle name="SAPExceptionLevel4" xfId="41"/>
    <cellStyle name="SAPExceptionLevel5" xfId="42"/>
    <cellStyle name="SAPExceptionLevel6" xfId="43"/>
    <cellStyle name="SAPExceptionLevel7" xfId="44"/>
    <cellStyle name="SAPExceptionLevel8" xfId="45"/>
    <cellStyle name="SAPExceptionLevel9" xfId="46"/>
    <cellStyle name="SAPHierarchyCell0" xfId="50"/>
    <cellStyle name="SAPHierarchyCell1" xfId="51"/>
    <cellStyle name="SAPHierarchyCell2" xfId="52"/>
    <cellStyle name="SAPHierarchyCell3" xfId="53"/>
    <cellStyle name="SAPHierarchyCell4" xfId="54"/>
    <cellStyle name="SAPLockedDataCell" xfId="34"/>
    <cellStyle name="SAPLockedDataTotalCell" xfId="37"/>
    <cellStyle name="SAPMemberCell" xfId="48"/>
    <cellStyle name="SAPMemberTotalCell" xfId="49"/>
    <cellStyle name="SAPReadonlyDataCell" xfId="33"/>
    <cellStyle name="SAPReadonlyDataTotalCell" xfId="36"/>
    <cellStyle name="Schlecht" xfId="133" builtinId="27" customBuiltin="1"/>
    <cellStyle name="Sheet Title" xfId="26"/>
    <cellStyle name="Standard" xfId="0" builtinId="0" customBuiltin="1"/>
    <cellStyle name="Standard 2" xfId="65"/>
    <cellStyle name="Standard 2 2" xfId="64"/>
    <cellStyle name="Standard 3" xfId="105"/>
    <cellStyle name="Überschrift" xfId="134"/>
    <cellStyle name="Überschrift 1" xfId="135" builtinId="16" customBuiltin="1"/>
    <cellStyle name="Überschrift 2" xfId="136" builtinId="17" customBuiltin="1"/>
    <cellStyle name="Überschrift 3" xfId="137" builtinId="18" customBuiltin="1"/>
    <cellStyle name="Überschrift 4" xfId="138" builtinId="19" customBuiltin="1"/>
    <cellStyle name="Verknüpfte Zelle" xfId="139" builtinId="24" customBuiltin="1"/>
    <cellStyle name="Warnender Text" xfId="28"/>
    <cellStyle name="Zelle überprüfen" xfId="140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6996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222776"/>
        <c:axId val="555223168"/>
      </c:barChart>
      <c:catAx>
        <c:axId val="555222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52231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55223168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5222776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1155" l="0.70000000000000062" r="0.70000000000000062" t="0.75000000000001155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104</xdr:row>
      <xdr:rowOff>0</xdr:rowOff>
    </xdr:from>
    <xdr:to>
      <xdr:col>10</xdr:col>
      <xdr:colOff>666750</xdr:colOff>
      <xdr:row>104</xdr:row>
      <xdr:rowOff>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57150" y="22943820"/>
          <a:ext cx="9563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5. Net operating expenses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- Amortization of deferred acquisition costs net is higher than allocation: 616 mio. € (mainly New Re, MR-AG, HML, Victoria Leben) as a result of lower new acquired business especially in life insurance business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- Increase in administrative expenses of 59 mio. € (mainly MR-AG with 112 mio. € and HM Sach, MRA, AmRe with a reduction of 59 mio. €)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- Reclassification of "Change in provision for profit commission" from net expenses for claims and benefits to net operating expenses 251 mio. € (expenses) in previous year.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- Opposite effect: Decreasing business acquisition costs of 296 mio. € mainly in primary life insurance business (HML and Victoria Leben) and ordinary depreciation of PVFP 70 mio. €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8. Amortisation of goodwill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Since 1st January 2005 no longer scheduled amortisation of goodwill according to IFRS 3.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10. Finance costs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Decrease mainly due to expiry of exchangable bond in Allianz in Q2/2005 (-38 mio. €).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11. Taxes on income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Tax expenses amounting to 362,4 mio. € due to dissolution of Group-IBNR (906 mio. €) and tax income of 70 mio. € due to reduction of deferred tax liability regarding UK Life Branch.</a:t>
          </a:r>
        </a:p>
      </xdr:txBody>
    </xdr:sp>
    <xdr:clientData/>
  </xdr:twoCellAnchor>
  <xdr:twoCellAnchor>
    <xdr:from>
      <xdr:col>0</xdr:col>
      <xdr:colOff>19050</xdr:colOff>
      <xdr:row>104</xdr:row>
      <xdr:rowOff>38100</xdr:rowOff>
    </xdr:from>
    <xdr:to>
      <xdr:col>3</xdr:col>
      <xdr:colOff>1276350</xdr:colOff>
      <xdr:row>105</xdr:row>
      <xdr:rowOff>123825</xdr:rowOff>
    </xdr:to>
    <xdr:grpSp>
      <xdr:nvGrpSpPr>
        <xdr:cNvPr id="3" name="Group 16"/>
        <xdr:cNvGrpSpPr>
          <a:grpSpLocks noChangeAspect="1"/>
        </xdr:cNvGrpSpPr>
      </xdr:nvGrpSpPr>
      <xdr:grpSpPr bwMode="auto">
        <a:xfrm>
          <a:off x="19050" y="23170243"/>
          <a:ext cx="2302329" cy="281668"/>
          <a:chOff x="773" y="15"/>
          <a:chExt cx="154" cy="29"/>
        </a:xfrm>
      </xdr:grpSpPr>
      <xdr:sp macro="" textlink="">
        <xdr:nvSpPr>
          <xdr:cNvPr id="4" name="AutoShape 17"/>
          <xdr:cNvSpPr>
            <a:spLocks noChangeAspect="1" noChangeArrowheads="1" noTextEdit="1"/>
          </xdr:cNvSpPr>
        </xdr:nvSpPr>
        <xdr:spPr bwMode="auto">
          <a:xfrm>
            <a:off x="773" y="15"/>
            <a:ext cx="15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18"/>
          <xdr:cNvSpPr>
            <a:spLocks noChangeArrowheads="1"/>
          </xdr:cNvSpPr>
        </xdr:nvSpPr>
        <xdr:spPr bwMode="auto">
          <a:xfrm>
            <a:off x="793" y="15"/>
            <a:ext cx="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12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pic>
        <xdr:nvPicPr>
          <xdr:cNvPr id="6" name="Picture 1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73" y="15"/>
            <a:ext cx="15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82</xdr:row>
      <xdr:rowOff>0</xdr:rowOff>
    </xdr:from>
    <xdr:to>
      <xdr:col>9</xdr:col>
      <xdr:colOff>704850</xdr:colOff>
      <xdr:row>82</xdr:row>
      <xdr:rowOff>0</xdr:rowOff>
    </xdr:to>
    <xdr:sp macro="" textlink="">
      <xdr:nvSpPr>
        <xdr:cNvPr id="2" name="Text Box 22"/>
        <xdr:cNvSpPr txBox="1">
          <a:spLocks noChangeArrowheads="1"/>
        </xdr:cNvSpPr>
      </xdr:nvSpPr>
      <xdr:spPr bwMode="auto">
        <a:xfrm>
          <a:off x="57150" y="17800320"/>
          <a:ext cx="83972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19050</xdr:colOff>
      <xdr:row>82</xdr:row>
      <xdr:rowOff>38100</xdr:rowOff>
    </xdr:from>
    <xdr:to>
      <xdr:col>3</xdr:col>
      <xdr:colOff>819150</xdr:colOff>
      <xdr:row>83</xdr:row>
      <xdr:rowOff>123825</xdr:rowOff>
    </xdr:to>
    <xdr:grpSp>
      <xdr:nvGrpSpPr>
        <xdr:cNvPr id="3" name="Group 25"/>
        <xdr:cNvGrpSpPr>
          <a:grpSpLocks noChangeAspect="1"/>
        </xdr:cNvGrpSpPr>
      </xdr:nvGrpSpPr>
      <xdr:grpSpPr bwMode="auto">
        <a:xfrm>
          <a:off x="19050" y="18064843"/>
          <a:ext cx="2139043" cy="281668"/>
          <a:chOff x="773" y="15"/>
          <a:chExt cx="154" cy="29"/>
        </a:xfrm>
      </xdr:grpSpPr>
      <xdr:sp macro="" textlink="">
        <xdr:nvSpPr>
          <xdr:cNvPr id="4" name="AutoShape 26"/>
          <xdr:cNvSpPr>
            <a:spLocks noChangeAspect="1" noChangeArrowheads="1"/>
          </xdr:cNvSpPr>
        </xdr:nvSpPr>
        <xdr:spPr bwMode="auto">
          <a:xfrm>
            <a:off x="773" y="15"/>
            <a:ext cx="15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27"/>
          <xdr:cNvSpPr>
            <a:spLocks noChangeArrowheads="1"/>
          </xdr:cNvSpPr>
        </xdr:nvSpPr>
        <xdr:spPr bwMode="auto">
          <a:xfrm>
            <a:off x="786" y="15"/>
            <a:ext cx="1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12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pic>
        <xdr:nvPicPr>
          <xdr:cNvPr id="6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73" y="15"/>
            <a:ext cx="15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 macro="[1]!DesignIconClicked">
      <xdr:nvPicPr>
        <xdr:cNvPr id="3089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 macro="[1]!DesignIconClicked">
      <xdr:nvPicPr>
        <xdr:cNvPr id="3090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 macro="[1]!DesignIconClicked">
      <xdr:nvPicPr>
        <xdr:cNvPr id="3092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 macro="[1]!DesignIconClicked">
      <xdr:nvPicPr>
        <xdr:cNvPr id="3093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 macro="[1]!DesignIconClicked">
      <xdr:nvPicPr>
        <xdr:cNvPr id="3094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 macro="[1]!DesignIconClicked">
      <xdr:nvPicPr>
        <xdr:cNvPr id="3095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 macro="[1]!DesignIconClicked">
      <xdr:nvPicPr>
        <xdr:cNvPr id="3096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 macro="[1]!DesignIconClicked">
      <xdr:nvPicPr>
        <xdr:cNvPr id="3097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 macro="[1]!DesignIconClicked">
      <xdr:nvPicPr>
        <xdr:cNvPr id="3098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 macro="[1]!DesignIconClicked">
      <xdr:nvPicPr>
        <xdr:cNvPr id="3099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 macro="[1]!DesignIconClicked">
      <xdr:nvPicPr>
        <xdr:cNvPr id="3100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 macro="[1]!DesignIconClicked">
      <xdr:nvPicPr>
        <xdr:cNvPr id="3101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 macro="[1]!DesignIconClicked">
      <xdr:nvPicPr>
        <xdr:cNvPr id="3102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 macro="[1]!DesignIconClicked">
      <xdr:nvPicPr>
        <xdr:cNvPr id="3104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 macro="[1]!DesignIconClicked">
      <xdr:nvPicPr>
        <xdr:cNvPr id="3105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 macro="[1]!DesignIconClicked">
      <xdr:nvPicPr>
        <xdr:cNvPr id="3107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 macro="[1]!DesignIconClicked">
      <xdr:nvPicPr>
        <xdr:cNvPr id="3108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 macro="[1]!DesignIconClicked">
      <xdr:nvPicPr>
        <xdr:cNvPr id="3109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 macro="[1]!DesignIconClicked">
      <xdr:nvPicPr>
        <xdr:cNvPr id="3110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 macro="[1]!DesignIconClicked">
      <xdr:nvPicPr>
        <xdr:cNvPr id="3111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 macro="[1]!DesignIconClicked">
      <xdr:nvPicPr>
        <xdr:cNvPr id="3112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 macro="[1]!DesignIconClicked">
      <xdr:nvPicPr>
        <xdr:cNvPr id="3113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 macro="[1]!DesignIconClicked">
      <xdr:nvPicPr>
        <xdr:cNvPr id="3114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 macro="[1]!DesignIconClicked">
      <xdr:nvPicPr>
        <xdr:cNvPr id="3116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 macro="[1]!DesignIconClicked">
      <xdr:nvPicPr>
        <xdr:cNvPr id="3117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8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9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 macro="[1]!DesignIconClicked">
      <xdr:nvPicPr>
        <xdr:cNvPr id="3120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 macro="[1]!DesignIconClicked">
      <xdr:nvPicPr>
        <xdr:cNvPr id="3121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 macro="[1]!DesignIconClicked">
      <xdr:nvPicPr>
        <xdr:cNvPr id="3122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 macro="[1]!DesignIconClicked">
      <xdr:nvPicPr>
        <xdr:cNvPr id="3123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 macro="[1]!DesignIconClicked">
      <xdr:nvPicPr>
        <xdr:cNvPr id="3124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 macro="[1]!DesignIconClicked">
      <xdr:nvPicPr>
        <xdr:cNvPr id="3125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 macro="[1]!DesignIconClicked">
      <xdr:nvPicPr>
        <xdr:cNvPr id="3126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 macro="[1]!DesignIconClicked">
      <xdr:nvPicPr>
        <xdr:cNvPr id="3127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 macro="[1]!DesignIconClicked">
      <xdr:nvPicPr>
        <xdr:cNvPr id="3130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 macro="[1]!DesignIconClicked">
      <xdr:nvPicPr>
        <xdr:cNvPr id="3131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 macro="[1]!DesignIconClicked">
      <xdr:nvPicPr>
        <xdr:cNvPr id="3133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 macro="[1]!DesignIconClicked">
      <xdr:nvPicPr>
        <xdr:cNvPr id="3134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 macro="[1]!DesignIconClicked">
      <xdr:nvPicPr>
        <xdr:cNvPr id="3135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2</xdr:col>
      <xdr:colOff>333375</xdr:colOff>
      <xdr:row>2</xdr:row>
      <xdr:rowOff>190500</xdr:rowOff>
    </xdr:to>
    <xdr:pic macro="[0]!Sheet3.Table_click">
      <xdr:nvPicPr>
        <xdr:cNvPr id="3693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3694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_click">
      <xdr:nvPicPr>
        <xdr:cNvPr id="3695" name="Filter" descr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1162050</xdr:colOff>
      <xdr:row>2</xdr:row>
      <xdr:rowOff>38100</xdr:rowOff>
    </xdr:from>
    <xdr:to>
      <xdr:col>3</xdr:col>
      <xdr:colOff>600075</xdr:colOff>
      <xdr:row>2</xdr:row>
      <xdr:rowOff>190500</xdr:rowOff>
    </xdr:to>
    <xdr:pic macro="[0]!Sheet3.Info_click">
      <xdr:nvPicPr>
        <xdr:cNvPr id="3696" name="Info" descr="Information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1162050</xdr:colOff>
      <xdr:row>2</xdr:row>
      <xdr:rowOff>38100</xdr:rowOff>
    </xdr:from>
    <xdr:to>
      <xdr:col>3</xdr:col>
      <xdr:colOff>600075</xdr:colOff>
      <xdr:row>2</xdr:row>
      <xdr:rowOff>190500</xdr:rowOff>
    </xdr:to>
    <xdr:pic macro="[0]!Sheet3.InfoA_click">
      <xdr:nvPicPr>
        <xdr:cNvPr id="3697" name="InfoA" descr="Information_presse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  <sheetName val="SAPBEXqueries"/>
      <sheetName val="SAPBEXfilters"/>
      <sheetName val="Sheet1"/>
      <sheetName val="Sheet2"/>
    </sheetNames>
    <definedNames>
      <definedName name="DesignIconClicked"/>
    </defined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3.2" x14ac:dyDescent="0.25"/>
  <sheetData/>
  <pageMargins left="0.7" right="0.7" top="0.75" bottom="0.75" header="0.3" footer="0.3"/>
  <customProperties>
    <customPr name="_pios_id" r:id="rId1"/>
    <customPr name="serializedData2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baseColWidth="10" defaultColWidth="9.33203125" defaultRowHeight="13.2" x14ac:dyDescent="0.25"/>
  <cols>
    <col min="3" max="4" width="9.109375" customWidth="1"/>
    <col min="5" max="5" width="0" hidden="1" customWidth="1"/>
  </cols>
  <sheetData>
    <row r="1" spans="1:4" x14ac:dyDescent="0.25">
      <c r="A1">
        <v>7</v>
      </c>
    </row>
    <row r="14" spans="1:4" x14ac:dyDescent="0.25">
      <c r="C14" s="12" t="s">
        <v>3</v>
      </c>
      <c r="D14" s="12"/>
    </row>
    <row r="15" spans="1:4" x14ac:dyDescent="0.25">
      <c r="C15" s="7"/>
      <c r="D15" s="7"/>
    </row>
  </sheetData>
  <phoneticPr fontId="1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A9C"/>
  </sheetPr>
  <dimension ref="A2:N103"/>
  <sheetViews>
    <sheetView showGridLines="0" topLeftCell="A19" zoomScale="70" zoomScaleNormal="70" zoomScaleSheetLayoutView="70" zoomScalePageLayoutView="55" workbookViewId="0">
      <selection activeCell="K41" sqref="K41"/>
    </sheetView>
  </sheetViews>
  <sheetFormatPr baseColWidth="10" defaultColWidth="14.5546875" defaultRowHeight="15" outlineLevelCol="1" x14ac:dyDescent="0.25"/>
  <cols>
    <col min="1" max="3" width="5" style="32" customWidth="1"/>
    <col min="4" max="4" width="40.88671875" style="80" customWidth="1"/>
    <col min="5" max="7" width="14.6640625" style="30" customWidth="1"/>
    <col min="8" max="8" width="14.6640625" style="30" hidden="1" customWidth="1" outlineLevel="1"/>
    <col min="9" max="9" width="15.5546875" style="30" customWidth="1" collapsed="1"/>
    <col min="10" max="10" width="14.6640625" style="30" customWidth="1"/>
    <col min="11" max="11" width="15.6640625" style="31" customWidth="1"/>
    <col min="12" max="16384" width="14.5546875" style="32"/>
  </cols>
  <sheetData>
    <row r="2" spans="1:14" s="30" customFormat="1" x14ac:dyDescent="0.25">
      <c r="A2" s="30" t="s">
        <v>5</v>
      </c>
      <c r="K2" s="31"/>
      <c r="M2" s="32"/>
      <c r="N2" s="35"/>
    </row>
    <row r="3" spans="1:14" ht="27.6" x14ac:dyDescent="0.45">
      <c r="A3" s="36" t="s">
        <v>6</v>
      </c>
      <c r="B3" s="36"/>
      <c r="C3" s="36"/>
      <c r="D3" s="32"/>
      <c r="E3" s="32"/>
      <c r="F3" s="32"/>
      <c r="G3" s="32"/>
      <c r="H3" s="32"/>
      <c r="I3" s="32"/>
      <c r="J3" s="32"/>
      <c r="K3" s="37"/>
      <c r="N3" s="39"/>
    </row>
    <row r="4" spans="1:14" s="42" customFormat="1" ht="28.2" thickBot="1" x14ac:dyDescent="0.5">
      <c r="A4" s="167" t="s">
        <v>102</v>
      </c>
      <c r="B4" s="167"/>
      <c r="C4" s="167"/>
      <c r="D4" s="40"/>
      <c r="E4" s="40"/>
      <c r="F4" s="40"/>
      <c r="G4" s="40"/>
      <c r="H4" s="40"/>
      <c r="I4" s="40"/>
      <c r="J4" s="40"/>
      <c r="K4" s="41"/>
      <c r="M4" s="32"/>
      <c r="N4" s="44"/>
    </row>
    <row r="5" spans="1:14" ht="15.6" x14ac:dyDescent="0.3">
      <c r="A5" s="45"/>
      <c r="B5" s="45"/>
      <c r="C5" s="45"/>
      <c r="D5" s="46"/>
      <c r="E5" s="47"/>
      <c r="F5" s="47"/>
      <c r="G5" s="47"/>
      <c r="H5" s="47"/>
      <c r="I5" s="47"/>
      <c r="J5" s="48"/>
      <c r="K5" s="49"/>
    </row>
    <row r="6" spans="1:14" ht="15.6" x14ac:dyDescent="0.3">
      <c r="A6" s="45"/>
      <c r="B6" s="45"/>
      <c r="C6" s="45"/>
      <c r="D6" s="46"/>
      <c r="E6" s="47"/>
      <c r="F6" s="47"/>
      <c r="G6" s="47"/>
      <c r="H6" s="47"/>
      <c r="I6" s="47"/>
      <c r="J6" s="48"/>
      <c r="K6" s="49"/>
    </row>
    <row r="7" spans="1:14" ht="15.6" x14ac:dyDescent="0.3">
      <c r="A7" s="45"/>
      <c r="B7" s="45"/>
      <c r="C7" s="45"/>
      <c r="D7" s="46"/>
      <c r="E7" s="47"/>
      <c r="F7" s="47"/>
      <c r="G7" s="47"/>
      <c r="H7" s="47"/>
      <c r="I7" s="47"/>
      <c r="J7" s="48"/>
      <c r="K7" s="49"/>
    </row>
    <row r="8" spans="1:14" x14ac:dyDescent="0.25">
      <c r="A8" s="50"/>
      <c r="B8" s="50"/>
      <c r="C8" s="50"/>
      <c r="D8" s="51"/>
      <c r="E8" s="47"/>
      <c r="F8" s="47"/>
      <c r="G8" s="47"/>
      <c r="H8" s="47"/>
      <c r="I8" s="47"/>
      <c r="J8" s="47"/>
      <c r="K8" s="52"/>
    </row>
    <row r="9" spans="1:14" s="50" customFormat="1" ht="35.4" thickBot="1" x14ac:dyDescent="0.35">
      <c r="A9" s="53" t="s">
        <v>7</v>
      </c>
      <c r="B9" s="53"/>
      <c r="C9" s="53"/>
      <c r="D9" s="53"/>
      <c r="E9" s="204" t="s">
        <v>103</v>
      </c>
      <c r="F9" s="205"/>
      <c r="G9" s="205"/>
      <c r="H9" s="205"/>
      <c r="I9" s="166" t="s">
        <v>104</v>
      </c>
      <c r="J9" s="172" t="s">
        <v>8</v>
      </c>
      <c r="K9" s="172" t="s">
        <v>9</v>
      </c>
    </row>
    <row r="10" spans="1:14" s="57" customFormat="1" ht="19.5" customHeight="1" x14ac:dyDescent="0.25">
      <c r="A10" s="54" t="s">
        <v>10</v>
      </c>
      <c r="B10" s="54" t="s">
        <v>11</v>
      </c>
      <c r="C10" s="54"/>
      <c r="D10" s="54"/>
      <c r="E10" s="55"/>
      <c r="F10" s="55"/>
      <c r="G10" s="55"/>
      <c r="H10" s="55"/>
      <c r="I10" s="55"/>
      <c r="J10" s="55"/>
      <c r="K10" s="56"/>
    </row>
    <row r="11" spans="1:14" s="50" customFormat="1" ht="19.5" customHeight="1" x14ac:dyDescent="0.35">
      <c r="A11" s="54"/>
      <c r="B11" s="54" t="s">
        <v>12</v>
      </c>
      <c r="C11" s="54" t="s">
        <v>13</v>
      </c>
      <c r="E11" s="59"/>
      <c r="F11" s="58">
        <v>2793.0863820700001</v>
      </c>
      <c r="G11" s="59"/>
      <c r="H11" s="164">
        <v>2793.0863820700001</v>
      </c>
      <c r="I11" s="58">
        <v>2816.8690848299998</v>
      </c>
      <c r="J11" s="58">
        <v>-23.782702759999665</v>
      </c>
      <c r="K11" s="168">
        <v>-0.8</v>
      </c>
    </row>
    <row r="12" spans="1:14" s="50" customFormat="1" ht="19.5" customHeight="1" x14ac:dyDescent="0.35">
      <c r="A12" s="54"/>
      <c r="B12" s="54" t="s">
        <v>14</v>
      </c>
      <c r="C12" s="54" t="s">
        <v>15</v>
      </c>
      <c r="D12" s="54"/>
      <c r="E12" s="59"/>
      <c r="F12" s="58">
        <v>1267.9635382399999</v>
      </c>
      <c r="G12" s="59"/>
      <c r="H12" s="164">
        <v>1267.9635382399999</v>
      </c>
      <c r="I12" s="58">
        <v>1303.07821485</v>
      </c>
      <c r="J12" s="58">
        <v>-35.11467661000006</v>
      </c>
      <c r="K12" s="168">
        <v>-2.7</v>
      </c>
    </row>
    <row r="13" spans="1:14" s="50" customFormat="1" ht="19.5" customHeight="1" x14ac:dyDescent="0.35">
      <c r="A13" s="54"/>
      <c r="B13" s="54" t="s">
        <v>16</v>
      </c>
      <c r="C13" s="54"/>
      <c r="D13" s="54"/>
      <c r="E13" s="59"/>
      <c r="F13" s="59"/>
      <c r="G13" s="58">
        <v>4061.0499203099998</v>
      </c>
      <c r="H13" s="164">
        <v>4061.0499203099998</v>
      </c>
      <c r="I13" s="58">
        <v>4119.9472996799996</v>
      </c>
      <c r="J13" s="58">
        <v>-58.897379369999726</v>
      </c>
      <c r="K13" s="168">
        <v>-1.4</v>
      </c>
    </row>
    <row r="14" spans="1:14" s="50" customFormat="1" ht="19.5" customHeight="1" x14ac:dyDescent="0.35">
      <c r="A14" s="54" t="s">
        <v>17</v>
      </c>
      <c r="B14" s="54" t="s">
        <v>18</v>
      </c>
      <c r="C14" s="54"/>
      <c r="D14" s="54"/>
      <c r="E14" s="59"/>
      <c r="F14" s="59"/>
      <c r="G14" s="59"/>
      <c r="H14" s="164"/>
      <c r="I14" s="59"/>
      <c r="J14" s="58"/>
      <c r="K14" s="168"/>
    </row>
    <row r="15" spans="1:14" s="50" customFormat="1" ht="39" customHeight="1" x14ac:dyDescent="0.25">
      <c r="A15" s="54"/>
      <c r="B15" s="54" t="s">
        <v>12</v>
      </c>
      <c r="C15" s="206" t="s">
        <v>19</v>
      </c>
      <c r="D15" s="206"/>
      <c r="E15" s="157"/>
      <c r="F15" s="58">
        <v>4431.6932792899997</v>
      </c>
      <c r="G15" s="59"/>
      <c r="H15" s="164">
        <v>4431.6932792899997</v>
      </c>
      <c r="I15" s="58">
        <v>4443.7422283400001</v>
      </c>
      <c r="J15" s="58">
        <v>-12.048949050000374</v>
      </c>
      <c r="K15" s="171">
        <v>-0.3</v>
      </c>
    </row>
    <row r="16" spans="1:14" s="50" customFormat="1" ht="37.5" customHeight="1" x14ac:dyDescent="0.25">
      <c r="A16" s="54"/>
      <c r="B16" s="54" t="s">
        <v>14</v>
      </c>
      <c r="C16" s="206" t="s">
        <v>20</v>
      </c>
      <c r="D16" s="206"/>
      <c r="E16" s="157"/>
      <c r="F16" s="58">
        <v>1858.5165338100001</v>
      </c>
      <c r="G16" s="59"/>
      <c r="H16" s="164">
        <v>1858.5165338100001</v>
      </c>
      <c r="I16" s="58">
        <v>1711.2956495599999</v>
      </c>
      <c r="J16" s="58">
        <v>147.22088425000015</v>
      </c>
      <c r="K16" s="171">
        <v>8.6</v>
      </c>
    </row>
    <row r="17" spans="1:11" s="50" customFormat="1" ht="19.5" customHeight="1" x14ac:dyDescent="0.35">
      <c r="A17" s="54"/>
      <c r="B17" s="54"/>
      <c r="C17" s="54" t="s">
        <v>21</v>
      </c>
      <c r="D17" s="54"/>
      <c r="E17" s="59"/>
      <c r="F17" s="58">
        <v>1695.0968086600001</v>
      </c>
      <c r="G17" s="59"/>
      <c r="H17" s="164">
        <v>1695.0968086600001</v>
      </c>
      <c r="I17" s="58">
        <v>1564.98227924</v>
      </c>
      <c r="J17" s="58">
        <v>130.11452942000005</v>
      </c>
      <c r="K17" s="168">
        <v>8.3000000000000007</v>
      </c>
    </row>
    <row r="18" spans="1:11" s="50" customFormat="1" ht="19.5" customHeight="1" x14ac:dyDescent="0.35">
      <c r="A18" s="54"/>
      <c r="B18" s="54" t="s">
        <v>22</v>
      </c>
      <c r="C18" s="54" t="s">
        <v>23</v>
      </c>
      <c r="D18" s="54"/>
      <c r="E18" s="157"/>
      <c r="F18" s="58">
        <v>53723.099370060001</v>
      </c>
      <c r="G18" s="59"/>
      <c r="H18" s="164">
        <v>53723.099370060001</v>
      </c>
      <c r="I18" s="58">
        <v>53691.072108870001</v>
      </c>
      <c r="J18" s="58">
        <v>32.02726118999999</v>
      </c>
      <c r="K18" s="168">
        <v>0.1</v>
      </c>
    </row>
    <row r="19" spans="1:11" s="50" customFormat="1" ht="19.5" customHeight="1" x14ac:dyDescent="0.35">
      <c r="A19" s="54"/>
      <c r="B19" s="54" t="s">
        <v>24</v>
      </c>
      <c r="C19" s="54" t="s">
        <v>25</v>
      </c>
      <c r="D19" s="54"/>
      <c r="E19" s="59"/>
      <c r="F19" s="59"/>
      <c r="G19" s="59"/>
      <c r="H19" s="164"/>
      <c r="I19" s="59"/>
      <c r="J19" s="58"/>
      <c r="K19" s="168"/>
    </row>
    <row r="20" spans="1:11" s="50" customFormat="1" ht="19.5" hidden="1" customHeight="1" x14ac:dyDescent="0.35">
      <c r="A20" s="54"/>
      <c r="B20" s="54"/>
      <c r="C20" s="54"/>
      <c r="E20" s="59">
        <v>0</v>
      </c>
      <c r="F20" s="59"/>
      <c r="G20" s="59"/>
      <c r="H20" s="164">
        <v>0</v>
      </c>
      <c r="I20" s="59">
        <v>0</v>
      </c>
      <c r="J20" s="58">
        <v>0</v>
      </c>
      <c r="K20" s="168" t="s">
        <v>108</v>
      </c>
    </row>
    <row r="21" spans="1:11" s="50" customFormat="1" ht="19.5" customHeight="1" x14ac:dyDescent="0.35">
      <c r="A21" s="54"/>
      <c r="B21" s="54"/>
      <c r="C21" s="54" t="s">
        <v>26</v>
      </c>
      <c r="D21" s="54" t="s">
        <v>27</v>
      </c>
      <c r="E21" s="58">
        <v>147874.5913568</v>
      </c>
      <c r="F21" s="59"/>
      <c r="G21" s="59"/>
      <c r="H21" s="164">
        <v>147874.5913568</v>
      </c>
      <c r="I21" s="58">
        <v>147843.36620213999</v>
      </c>
      <c r="J21" s="58">
        <v>31.225154660001863</v>
      </c>
      <c r="K21" s="168">
        <v>0</v>
      </c>
    </row>
    <row r="22" spans="1:11" s="50" customFormat="1" ht="19.5" customHeight="1" x14ac:dyDescent="0.35">
      <c r="A22" s="54"/>
      <c r="B22" s="54"/>
      <c r="C22" s="54" t="s">
        <v>28</v>
      </c>
      <c r="D22" s="54" t="s">
        <v>29</v>
      </c>
      <c r="E22" s="58">
        <v>2095.9544141299998</v>
      </c>
      <c r="F22" s="59"/>
      <c r="G22" s="59"/>
      <c r="H22" s="164">
        <v>2095.9544141299998</v>
      </c>
      <c r="I22" s="58">
        <v>2671.8235961700002</v>
      </c>
      <c r="J22" s="58">
        <v>-575.8691820400004</v>
      </c>
      <c r="K22" s="168">
        <v>-21.6</v>
      </c>
    </row>
    <row r="23" spans="1:11" s="50" customFormat="1" ht="19.5" customHeight="1" x14ac:dyDescent="0.35">
      <c r="A23" s="54"/>
      <c r="B23" s="54" t="s">
        <v>16</v>
      </c>
      <c r="C23" s="54"/>
      <c r="D23" s="54"/>
      <c r="E23" s="59"/>
      <c r="F23" s="58">
        <v>149970.54577093001</v>
      </c>
      <c r="G23" s="58"/>
      <c r="H23" s="164">
        <v>149970.54577093001</v>
      </c>
      <c r="I23" s="58">
        <v>150515.18979830999</v>
      </c>
      <c r="J23" s="58">
        <v>-544.64402737998171</v>
      </c>
      <c r="K23" s="168">
        <v>-0.4</v>
      </c>
    </row>
    <row r="24" spans="1:11" s="60" customFormat="1" ht="39.75" customHeight="1" x14ac:dyDescent="0.25">
      <c r="A24" s="54"/>
      <c r="B24" s="54" t="s">
        <v>30</v>
      </c>
      <c r="C24" s="206" t="s">
        <v>31</v>
      </c>
      <c r="D24" s="206"/>
      <c r="E24" s="157"/>
      <c r="F24" s="58">
        <v>5601.6131798400002</v>
      </c>
      <c r="G24" s="59"/>
      <c r="H24" s="164">
        <v>5601.6131798400002</v>
      </c>
      <c r="I24" s="58">
        <v>5240.1068002700003</v>
      </c>
      <c r="J24" s="58">
        <v>361.50637956999981</v>
      </c>
      <c r="K24" s="171">
        <v>6.9</v>
      </c>
    </row>
    <row r="25" spans="1:11" s="50" customFormat="1" ht="19.5" customHeight="1" x14ac:dyDescent="0.35">
      <c r="A25" s="54"/>
      <c r="B25" s="54" t="s">
        <v>32</v>
      </c>
      <c r="C25" s="54" t="s">
        <v>33</v>
      </c>
      <c r="D25" s="54"/>
      <c r="E25" s="59"/>
      <c r="F25" s="58">
        <v>4960.8677628900004</v>
      </c>
      <c r="G25" s="59"/>
      <c r="H25" s="164">
        <v>4960.8677628900004</v>
      </c>
      <c r="I25" s="58">
        <v>3814.2475491499999</v>
      </c>
      <c r="J25" s="58">
        <v>1146.6202137400005</v>
      </c>
      <c r="K25" s="168">
        <v>30.1</v>
      </c>
    </row>
    <row r="26" spans="1:11" s="50" customFormat="1" ht="19.5" customHeight="1" x14ac:dyDescent="0.35">
      <c r="A26" s="54"/>
      <c r="B26" s="54" t="s">
        <v>16</v>
      </c>
      <c r="C26" s="54"/>
      <c r="D26" s="54"/>
      <c r="E26" s="59"/>
      <c r="F26" s="59"/>
      <c r="G26" s="58">
        <v>220546.33589682003</v>
      </c>
      <c r="H26" s="164">
        <v>220546.33589682003</v>
      </c>
      <c r="I26" s="58">
        <v>219415.65413449999</v>
      </c>
      <c r="J26" s="58">
        <v>1130.6817623200477</v>
      </c>
      <c r="K26" s="168">
        <v>0.5</v>
      </c>
    </row>
    <row r="27" spans="1:11" s="50" customFormat="1" ht="19.5" customHeight="1" x14ac:dyDescent="0.35">
      <c r="A27" s="54" t="s">
        <v>34</v>
      </c>
      <c r="B27" s="54" t="s">
        <v>35</v>
      </c>
      <c r="C27" s="54"/>
      <c r="D27" s="54"/>
      <c r="E27" s="59"/>
      <c r="F27" s="59"/>
      <c r="G27" s="58">
        <v>9630.3965959800007</v>
      </c>
      <c r="H27" s="164">
        <v>9630.3965959800007</v>
      </c>
      <c r="I27" s="58">
        <v>9558.1427491100003</v>
      </c>
      <c r="J27" s="58">
        <v>72.253846870000416</v>
      </c>
      <c r="K27" s="168">
        <v>0.8</v>
      </c>
    </row>
    <row r="28" spans="1:11" s="50" customFormat="1" ht="19.5" customHeight="1" x14ac:dyDescent="0.35">
      <c r="A28" s="54" t="s">
        <v>36</v>
      </c>
      <c r="B28" s="54" t="s">
        <v>37</v>
      </c>
      <c r="C28" s="54"/>
      <c r="D28" s="54"/>
      <c r="E28" s="59"/>
      <c r="F28" s="59"/>
      <c r="G28" s="58">
        <v>3876.81648223</v>
      </c>
      <c r="H28" s="164">
        <v>3876.81648223</v>
      </c>
      <c r="I28" s="58">
        <v>3669.0886341099999</v>
      </c>
      <c r="J28" s="58">
        <v>207.72784812000009</v>
      </c>
      <c r="K28" s="168">
        <v>5.7</v>
      </c>
    </row>
    <row r="29" spans="1:11" s="50" customFormat="1" ht="19.5" customHeight="1" x14ac:dyDescent="0.35">
      <c r="A29" s="54" t="s">
        <v>38</v>
      </c>
      <c r="B29" s="54" t="s">
        <v>39</v>
      </c>
      <c r="C29" s="54"/>
      <c r="D29" s="54"/>
      <c r="E29" s="59"/>
      <c r="F29" s="59"/>
      <c r="G29" s="59"/>
      <c r="H29" s="164"/>
      <c r="I29" s="59"/>
      <c r="J29" s="58"/>
      <c r="K29" s="168"/>
    </row>
    <row r="30" spans="1:11" s="50" customFormat="1" ht="19.5" customHeight="1" x14ac:dyDescent="0.35">
      <c r="A30" s="54"/>
      <c r="B30" s="54" t="s">
        <v>12</v>
      </c>
      <c r="C30" s="54" t="s">
        <v>40</v>
      </c>
      <c r="D30" s="54"/>
      <c r="E30" s="59"/>
      <c r="F30" s="58">
        <v>674.63617137999995</v>
      </c>
      <c r="G30" s="59"/>
      <c r="H30" s="164">
        <v>674.63617137999995</v>
      </c>
      <c r="I30" s="58">
        <v>622.59251167000002</v>
      </c>
      <c r="J30" s="58">
        <v>52.043659709999929</v>
      </c>
      <c r="K30" s="168">
        <v>8.4</v>
      </c>
    </row>
    <row r="31" spans="1:11" s="50" customFormat="1" ht="19.5" customHeight="1" x14ac:dyDescent="0.35">
      <c r="A31" s="54"/>
      <c r="B31" s="54" t="s">
        <v>14</v>
      </c>
      <c r="C31" s="54" t="s">
        <v>41</v>
      </c>
      <c r="D31" s="54"/>
      <c r="E31" s="59"/>
      <c r="F31" s="58">
        <v>15693.80958101</v>
      </c>
      <c r="G31" s="59"/>
      <c r="H31" s="164">
        <v>15693.80958101</v>
      </c>
      <c r="I31" s="58">
        <v>13919.242237210001</v>
      </c>
      <c r="J31" s="58">
        <v>1774.5673437999994</v>
      </c>
      <c r="K31" s="168">
        <v>12.7</v>
      </c>
    </row>
    <row r="32" spans="1:11" s="50" customFormat="1" ht="19.5" customHeight="1" x14ac:dyDescent="0.35">
      <c r="A32" s="54"/>
      <c r="B32" s="54" t="s">
        <v>16</v>
      </c>
      <c r="C32" s="54"/>
      <c r="D32" s="54"/>
      <c r="E32" s="59"/>
      <c r="F32" s="59"/>
      <c r="G32" s="58">
        <v>16368.44575239</v>
      </c>
      <c r="H32" s="164">
        <v>16368.44575239</v>
      </c>
      <c r="I32" s="58">
        <v>14541.834748880001</v>
      </c>
      <c r="J32" s="58">
        <v>1826.6110035099991</v>
      </c>
      <c r="K32" s="168">
        <v>12.6</v>
      </c>
    </row>
    <row r="33" spans="1:13" s="50" customFormat="1" ht="39" customHeight="1" x14ac:dyDescent="0.25">
      <c r="A33" s="54" t="s">
        <v>42</v>
      </c>
      <c r="B33" s="206" t="s">
        <v>43</v>
      </c>
      <c r="C33" s="206"/>
      <c r="D33" s="206"/>
      <c r="E33" s="59"/>
      <c r="F33" s="59"/>
      <c r="G33" s="58">
        <v>3514.0124150400002</v>
      </c>
      <c r="H33" s="164">
        <v>3514.0124150400002</v>
      </c>
      <c r="I33" s="58">
        <v>3352.9274645700002</v>
      </c>
      <c r="J33" s="58">
        <v>161.08495046999997</v>
      </c>
      <c r="K33" s="171">
        <v>4.8</v>
      </c>
    </row>
    <row r="34" spans="1:13" s="50" customFormat="1" ht="19.5" customHeight="1" x14ac:dyDescent="0.35">
      <c r="A34" s="54" t="s">
        <v>44</v>
      </c>
      <c r="B34" s="54" t="s">
        <v>45</v>
      </c>
      <c r="C34" s="54"/>
      <c r="D34" s="54"/>
      <c r="E34" s="59"/>
      <c r="F34" s="59"/>
      <c r="G34" s="59"/>
      <c r="H34" s="164"/>
      <c r="I34" s="59"/>
      <c r="J34" s="58"/>
      <c r="K34" s="168"/>
    </row>
    <row r="35" spans="1:13" s="60" customFormat="1" ht="19.5" customHeight="1" x14ac:dyDescent="0.35">
      <c r="A35" s="61"/>
      <c r="B35" s="62" t="s">
        <v>46</v>
      </c>
      <c r="C35" s="61"/>
      <c r="D35" s="61"/>
      <c r="E35" s="155"/>
      <c r="F35" s="58">
        <v>9664.7143524500007</v>
      </c>
      <c r="G35" s="59"/>
      <c r="H35" s="164">
        <v>9664.7143524500007</v>
      </c>
      <c r="I35" s="58">
        <v>9634.1116395400004</v>
      </c>
      <c r="J35" s="58">
        <v>30.602712910000264</v>
      </c>
      <c r="K35" s="168">
        <v>0.3</v>
      </c>
    </row>
    <row r="36" spans="1:13" s="60" customFormat="1" ht="19.5" customHeight="1" x14ac:dyDescent="0.35">
      <c r="A36" s="61"/>
      <c r="B36" s="62" t="s">
        <v>47</v>
      </c>
      <c r="C36" s="61"/>
      <c r="D36" s="61"/>
      <c r="E36" s="155"/>
      <c r="F36" s="58">
        <v>-90.670094129999995</v>
      </c>
      <c r="G36" s="59"/>
      <c r="H36" s="164">
        <v>-90.670094129999995</v>
      </c>
      <c r="I36" s="58">
        <v>-95.004434140000001</v>
      </c>
      <c r="J36" s="58">
        <v>4.3343400100000053</v>
      </c>
      <c r="K36" s="168">
        <v>4.5999999999999996</v>
      </c>
    </row>
    <row r="37" spans="1:13" s="64" customFormat="1" ht="19.5" customHeight="1" x14ac:dyDescent="0.35">
      <c r="A37" s="54"/>
      <c r="B37" s="62" t="s">
        <v>48</v>
      </c>
      <c r="C37" s="54"/>
      <c r="D37" s="54"/>
      <c r="E37" s="59"/>
      <c r="F37" s="59"/>
      <c r="G37" s="58">
        <v>9574.0442583200002</v>
      </c>
      <c r="H37" s="164">
        <v>9574.0442583200002</v>
      </c>
      <c r="I37" s="58">
        <v>9539.1072053999997</v>
      </c>
      <c r="J37" s="58">
        <v>34.937052920000497</v>
      </c>
      <c r="K37" s="168">
        <v>0.4</v>
      </c>
    </row>
    <row r="38" spans="1:13" s="50" customFormat="1" ht="19.5" customHeight="1" x14ac:dyDescent="0.35">
      <c r="A38" s="54" t="s">
        <v>49</v>
      </c>
      <c r="B38" s="54" t="s">
        <v>50</v>
      </c>
      <c r="C38" s="54"/>
      <c r="D38" s="54"/>
      <c r="E38" s="59"/>
      <c r="F38" s="59"/>
      <c r="G38" s="58">
        <v>389.73871112</v>
      </c>
      <c r="H38" s="164">
        <v>389.73871112</v>
      </c>
      <c r="I38" s="58">
        <v>328.12679351000003</v>
      </c>
      <c r="J38" s="58">
        <v>61.611917609999978</v>
      </c>
      <c r="K38" s="168">
        <v>18.8</v>
      </c>
    </row>
    <row r="39" spans="1:13" s="50" customFormat="1" ht="19.5" customHeight="1" x14ac:dyDescent="0.35">
      <c r="A39" s="54" t="s">
        <v>12</v>
      </c>
      <c r="B39" s="54" t="s">
        <v>51</v>
      </c>
      <c r="C39" s="54"/>
      <c r="D39" s="54"/>
      <c r="E39" s="59"/>
      <c r="F39" s="59"/>
      <c r="G39" s="58">
        <v>3192.3087083700002</v>
      </c>
      <c r="H39" s="164">
        <v>3192.3087083700002</v>
      </c>
      <c r="I39" s="58">
        <v>3279.8967722699999</v>
      </c>
      <c r="J39" s="58">
        <v>-87.588063899999725</v>
      </c>
      <c r="K39" s="168">
        <v>-2.7</v>
      </c>
    </row>
    <row r="40" spans="1:13" s="50" customFormat="1" ht="19.5" customHeight="1" x14ac:dyDescent="0.35">
      <c r="A40" s="65" t="s">
        <v>52</v>
      </c>
      <c r="B40" s="65" t="s">
        <v>53</v>
      </c>
      <c r="C40" s="65"/>
      <c r="D40" s="65"/>
      <c r="E40" s="158"/>
      <c r="F40" s="158"/>
      <c r="G40" s="58">
        <v>0</v>
      </c>
      <c r="H40" s="164">
        <v>0</v>
      </c>
      <c r="I40" s="58">
        <v>0</v>
      </c>
      <c r="J40" s="58">
        <v>0</v>
      </c>
      <c r="K40" s="168" t="s">
        <v>108</v>
      </c>
    </row>
    <row r="41" spans="1:13" s="69" customFormat="1" ht="19.5" customHeight="1" thickBot="1" x14ac:dyDescent="0.35">
      <c r="A41" s="66" t="s">
        <v>54</v>
      </c>
      <c r="B41" s="67"/>
      <c r="C41" s="67"/>
      <c r="D41" s="67"/>
      <c r="E41" s="159"/>
      <c r="F41" s="159"/>
      <c r="G41" s="68">
        <v>271153.14874058001</v>
      </c>
      <c r="H41" s="165">
        <v>271153.14874058001</v>
      </c>
      <c r="I41" s="68">
        <v>267804.72580202995</v>
      </c>
      <c r="J41" s="68">
        <v>3348.4229385500657</v>
      </c>
      <c r="K41" s="169">
        <v>1.3</v>
      </c>
      <c r="M41" s="170"/>
    </row>
    <row r="42" spans="1:13" s="73" customFormat="1" ht="19.5" customHeight="1" thickTop="1" x14ac:dyDescent="0.25">
      <c r="A42" s="50"/>
      <c r="B42" s="50"/>
      <c r="C42" s="50"/>
      <c r="D42" s="70"/>
      <c r="E42" s="71"/>
      <c r="F42" s="71"/>
      <c r="G42" s="71"/>
      <c r="H42" s="71"/>
      <c r="I42" s="71"/>
      <c r="J42" s="71"/>
      <c r="K42" s="72"/>
    </row>
    <row r="43" spans="1:13" s="57" customFormat="1" ht="15" customHeight="1" x14ac:dyDescent="0.25">
      <c r="A43" s="196"/>
      <c r="D43" s="74"/>
      <c r="E43" s="75"/>
      <c r="F43" s="75"/>
      <c r="G43" s="76"/>
      <c r="H43" s="77"/>
      <c r="I43" s="76"/>
      <c r="J43" s="78"/>
      <c r="K43" s="79"/>
    </row>
    <row r="44" spans="1:13" s="57" customFormat="1" ht="15" customHeight="1" x14ac:dyDescent="0.25">
      <c r="A44" s="32"/>
      <c r="B44" s="32"/>
      <c r="C44" s="32"/>
      <c r="D44" s="80"/>
      <c r="E44" s="30"/>
      <c r="F44" s="30"/>
      <c r="G44" s="30"/>
      <c r="H44" s="30"/>
      <c r="I44" s="30"/>
      <c r="J44" s="30"/>
      <c r="K44" s="31"/>
    </row>
    <row r="45" spans="1:13" x14ac:dyDescent="0.25">
      <c r="G45" s="81"/>
      <c r="H45" s="81"/>
      <c r="I45" s="81"/>
    </row>
    <row r="50" spans="2:9" x14ac:dyDescent="0.25">
      <c r="B50" s="175"/>
      <c r="C50" s="175"/>
      <c r="D50" s="176"/>
      <c r="E50" s="177"/>
      <c r="F50" s="177"/>
      <c r="G50" s="178"/>
      <c r="H50" s="178"/>
      <c r="I50" s="178"/>
    </row>
    <row r="93" spans="1:11" x14ac:dyDescent="0.25">
      <c r="A93" s="82"/>
      <c r="B93" s="82"/>
      <c r="C93" s="82"/>
      <c r="D93" s="82"/>
      <c r="E93" s="69"/>
      <c r="F93" s="69"/>
      <c r="G93" s="69"/>
      <c r="H93" s="50"/>
      <c r="I93" s="69"/>
      <c r="J93" s="69"/>
      <c r="K93" s="83" t="s">
        <v>55</v>
      </c>
    </row>
    <row r="94" spans="1:11" s="50" customFormat="1" x14ac:dyDescent="0.25">
      <c r="A94" s="32"/>
      <c r="B94" s="32"/>
      <c r="C94" s="32"/>
      <c r="D94" s="80"/>
      <c r="E94" s="30"/>
      <c r="F94" s="30"/>
      <c r="G94" s="30"/>
      <c r="H94" s="30"/>
      <c r="I94" s="30"/>
      <c r="J94" s="30"/>
      <c r="K94" s="31"/>
    </row>
    <row r="95" spans="1:11" ht="19.5" customHeight="1" x14ac:dyDescent="0.3">
      <c r="A95" s="84" t="e">
        <f>#REF!</f>
        <v>#REF!</v>
      </c>
      <c r="B95" s="84"/>
      <c r="C95" s="84"/>
      <c r="D95" s="85"/>
      <c r="E95" s="86"/>
      <c r="F95" s="86"/>
      <c r="G95" s="86"/>
      <c r="K95" s="52"/>
    </row>
    <row r="96" spans="1:11" s="50" customFormat="1" ht="15.6" x14ac:dyDescent="0.3">
      <c r="A96" s="45" t="e">
        <f>#REF!</f>
        <v>#REF!</v>
      </c>
      <c r="B96" s="45"/>
      <c r="C96" s="45"/>
      <c r="D96" s="80"/>
      <c r="E96" s="30"/>
      <c r="F96" s="30"/>
      <c r="G96" s="30"/>
      <c r="H96" s="30"/>
      <c r="I96" s="30"/>
      <c r="J96" s="30"/>
      <c r="K96" s="31"/>
    </row>
    <row r="97" spans="1:11" s="50" customFormat="1" x14ac:dyDescent="0.25">
      <c r="A97" s="32"/>
      <c r="B97" s="32"/>
      <c r="C97" s="32"/>
      <c r="D97" s="80"/>
      <c r="E97" s="30"/>
      <c r="F97" s="30"/>
      <c r="G97" s="30"/>
      <c r="H97" s="30"/>
      <c r="I97" s="30"/>
      <c r="J97" s="30"/>
      <c r="K97" s="31"/>
    </row>
    <row r="98" spans="1:11" s="50" customFormat="1" ht="13.8" x14ac:dyDescent="0.25">
      <c r="A98" s="203" t="s">
        <v>56</v>
      </c>
      <c r="B98" s="203"/>
      <c r="C98" s="203"/>
      <c r="D98" s="203"/>
      <c r="E98" s="203"/>
      <c r="F98" s="203"/>
      <c r="G98" s="203"/>
      <c r="H98" s="203"/>
      <c r="I98" s="203"/>
      <c r="J98" s="203"/>
      <c r="K98" s="203"/>
    </row>
    <row r="99" spans="1:11" s="50" customFormat="1" x14ac:dyDescent="0.25">
      <c r="A99" s="32"/>
      <c r="B99" s="32"/>
      <c r="C99" s="32"/>
      <c r="D99" s="80"/>
      <c r="E99" s="30"/>
      <c r="F99" s="30"/>
      <c r="G99" s="30"/>
      <c r="H99" s="30"/>
      <c r="I99" s="30"/>
      <c r="J99" s="30"/>
      <c r="K99" s="31"/>
    </row>
    <row r="100" spans="1:11" s="50" customFormat="1" x14ac:dyDescent="0.25">
      <c r="A100" s="32"/>
      <c r="B100" s="32"/>
      <c r="C100" s="32"/>
      <c r="D100" s="80"/>
      <c r="E100" s="30"/>
      <c r="F100" s="30"/>
      <c r="G100" s="30"/>
      <c r="H100" s="30"/>
      <c r="I100" s="32"/>
      <c r="J100" s="30"/>
      <c r="K100" s="31"/>
    </row>
    <row r="101" spans="1:11" s="50" customFormat="1" ht="13.8" x14ac:dyDescent="0.25">
      <c r="A101" s="82"/>
      <c r="B101" s="82"/>
      <c r="C101" s="82"/>
      <c r="D101" s="82"/>
      <c r="E101" s="69"/>
      <c r="F101" s="69"/>
      <c r="G101" s="69"/>
      <c r="I101" s="69"/>
      <c r="J101" s="69"/>
      <c r="K101" s="87"/>
    </row>
    <row r="102" spans="1:11" s="50" customFormat="1" ht="13.8" x14ac:dyDescent="0.25">
      <c r="A102" s="82"/>
      <c r="B102" s="82"/>
      <c r="C102" s="82"/>
      <c r="D102" s="82"/>
      <c r="E102" s="69"/>
      <c r="F102" s="69"/>
      <c r="G102" s="69"/>
      <c r="I102" s="69"/>
      <c r="J102" s="69"/>
      <c r="K102" s="87"/>
    </row>
    <row r="103" spans="1:11" s="50" customFormat="1" x14ac:dyDescent="0.25">
      <c r="A103" s="32"/>
      <c r="B103" s="32"/>
      <c r="C103" s="32"/>
      <c r="D103" s="80"/>
      <c r="E103" s="30"/>
      <c r="F103" s="30"/>
      <c r="G103" s="30"/>
      <c r="H103" s="30"/>
      <c r="I103" s="30"/>
      <c r="J103" s="30"/>
      <c r="K103" s="31"/>
    </row>
  </sheetData>
  <mergeCells count="6">
    <mergeCell ref="A98:K98"/>
    <mergeCell ref="E9:H9"/>
    <mergeCell ref="C15:D15"/>
    <mergeCell ref="C16:D16"/>
    <mergeCell ref="C24:D24"/>
    <mergeCell ref="B33:D33"/>
  </mergeCells>
  <pageMargins left="0.6692913385826772" right="0.39370078740157483" top="0.78740157480314965" bottom="0.78740157480314965" header="0.19685039370078741" footer="0.31496062992125984"/>
  <pageSetup paperSize="9" scale="62" fitToHeight="0" orientation="portrait" r:id="rId1"/>
  <rowBreaks count="1" manualBreakCount="1">
    <brk id="92" max="8" man="1"/>
  </rowBreaks>
  <customProperties>
    <customPr name="_pios_id" r:id="rId2"/>
    <customPr name="CofWorksheetType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09C"/>
  </sheetPr>
  <dimension ref="A1:R130"/>
  <sheetViews>
    <sheetView showGridLines="0" zoomScale="70" zoomScaleNormal="70" zoomScaleSheetLayoutView="70" workbookViewId="0">
      <selection activeCell="E11" sqref="E11"/>
    </sheetView>
  </sheetViews>
  <sheetFormatPr baseColWidth="10" defaultColWidth="5" defaultRowHeight="15" outlineLevelRow="1" outlineLevelCol="1" x14ac:dyDescent="0.25"/>
  <cols>
    <col min="1" max="1" width="6.44140625" style="95" customWidth="1"/>
    <col min="2" max="3" width="6.44140625" style="94" customWidth="1"/>
    <col min="4" max="4" width="40.88671875" style="94" customWidth="1"/>
    <col min="5" max="5" width="14.6640625" style="94" customWidth="1"/>
    <col min="6" max="6" width="14.6640625" style="95" customWidth="1"/>
    <col min="7" max="7" width="14.6640625" style="95" hidden="1" customWidth="1" outlineLevel="1"/>
    <col min="8" max="8" width="16.44140625" style="94" customWidth="1" collapsed="1"/>
    <col min="9" max="9" width="14.6640625" style="94" customWidth="1"/>
    <col min="10" max="10" width="15.33203125" style="94" customWidth="1"/>
    <col min="11" max="16384" width="5" style="94"/>
  </cols>
  <sheetData>
    <row r="1" spans="1:18" s="32" customFormat="1" x14ac:dyDescent="0.25">
      <c r="D1" s="80"/>
      <c r="E1" s="30"/>
      <c r="F1" s="30"/>
      <c r="G1" s="30"/>
      <c r="H1" s="30"/>
      <c r="I1" s="30"/>
      <c r="J1" s="30"/>
    </row>
    <row r="2" spans="1:18" s="30" customFormat="1" x14ac:dyDescent="0.25">
      <c r="A2" s="30" t="s">
        <v>5</v>
      </c>
      <c r="L2" s="32"/>
      <c r="M2" s="32"/>
      <c r="N2" s="33"/>
      <c r="O2" s="34"/>
      <c r="P2" s="34"/>
      <c r="Q2" s="35"/>
      <c r="R2" s="35"/>
    </row>
    <row r="3" spans="1:18" s="32" customFormat="1" ht="27.6" x14ac:dyDescent="0.45">
      <c r="A3" s="36" t="s">
        <v>6</v>
      </c>
      <c r="B3" s="36"/>
      <c r="C3" s="36"/>
      <c r="N3" s="33"/>
      <c r="O3" s="38"/>
      <c r="P3" s="38"/>
      <c r="Q3" s="39"/>
      <c r="R3" s="39"/>
    </row>
    <row r="4" spans="1:18" s="42" customFormat="1" ht="28.2" thickBot="1" x14ac:dyDescent="0.5">
      <c r="A4" s="167" t="s">
        <v>102</v>
      </c>
      <c r="B4" s="162"/>
      <c r="C4" s="162"/>
      <c r="D4" s="163"/>
      <c r="E4" s="40"/>
      <c r="F4" s="40"/>
      <c r="G4" s="40"/>
      <c r="H4" s="40"/>
      <c r="I4" s="40"/>
      <c r="J4" s="40"/>
      <c r="L4" s="32"/>
      <c r="M4" s="32"/>
      <c r="N4" s="33"/>
      <c r="O4" s="43"/>
      <c r="P4" s="43"/>
      <c r="Q4" s="44"/>
      <c r="R4" s="44"/>
    </row>
    <row r="5" spans="1:18" s="32" customFormat="1" ht="15.6" x14ac:dyDescent="0.3">
      <c r="A5" s="45"/>
      <c r="B5" s="45"/>
      <c r="C5" s="45"/>
      <c r="D5" s="46"/>
      <c r="E5" s="47"/>
      <c r="F5" s="47"/>
      <c r="G5" s="47"/>
      <c r="H5" s="47"/>
      <c r="I5" s="47"/>
      <c r="J5" s="48"/>
    </row>
    <row r="6" spans="1:18" s="32" customFormat="1" ht="15.6" x14ac:dyDescent="0.3">
      <c r="A6" s="45"/>
      <c r="B6" s="45"/>
      <c r="C6" s="45"/>
      <c r="D6" s="46"/>
      <c r="E6" s="47"/>
      <c r="F6" s="47"/>
      <c r="G6" s="47"/>
      <c r="H6" s="47"/>
      <c r="I6" s="47"/>
      <c r="J6" s="48"/>
    </row>
    <row r="7" spans="1:18" s="32" customFormat="1" ht="15.6" x14ac:dyDescent="0.3">
      <c r="A7" s="45"/>
      <c r="B7" s="45"/>
      <c r="C7" s="45"/>
      <c r="D7" s="46"/>
      <c r="E7" s="47"/>
      <c r="F7" s="47"/>
      <c r="G7" s="47"/>
      <c r="H7" s="47"/>
      <c r="I7" s="47"/>
      <c r="J7" s="48"/>
    </row>
    <row r="8" spans="1:18" s="32" customFormat="1" x14ac:dyDescent="0.25">
      <c r="A8" s="50"/>
      <c r="B8" s="50"/>
      <c r="C8" s="50"/>
      <c r="D8" s="51"/>
      <c r="E8" s="47"/>
      <c r="F8" s="47"/>
      <c r="G8" s="47"/>
      <c r="H8" s="47"/>
      <c r="I8" s="47"/>
      <c r="J8" s="47"/>
    </row>
    <row r="9" spans="1:18" s="50" customFormat="1" ht="36" customHeight="1" thickBot="1" x14ac:dyDescent="0.35">
      <c r="A9" s="88" t="s">
        <v>7</v>
      </c>
      <c r="B9" s="88"/>
      <c r="C9" s="88"/>
      <c r="D9" s="88"/>
      <c r="E9" s="207" t="s">
        <v>103</v>
      </c>
      <c r="F9" s="207"/>
      <c r="G9" s="173"/>
      <c r="H9" s="166" t="s">
        <v>104</v>
      </c>
      <c r="I9" s="174" t="s">
        <v>8</v>
      </c>
      <c r="J9" s="174" t="s">
        <v>9</v>
      </c>
    </row>
    <row r="10" spans="1:18" s="89" customFormat="1" ht="19.95" customHeight="1" x14ac:dyDescent="0.25">
      <c r="A10" s="54" t="s">
        <v>10</v>
      </c>
      <c r="B10" s="54" t="s">
        <v>57</v>
      </c>
      <c r="C10" s="54"/>
      <c r="D10" s="54"/>
      <c r="E10" s="55"/>
      <c r="F10" s="55"/>
      <c r="G10" s="55"/>
      <c r="H10" s="58"/>
      <c r="I10" s="58"/>
      <c r="J10" s="58"/>
    </row>
    <row r="11" spans="1:18" s="90" customFormat="1" ht="19.95" customHeight="1" x14ac:dyDescent="0.35">
      <c r="A11" s="54"/>
      <c r="B11" s="54" t="s">
        <v>12</v>
      </c>
      <c r="C11" s="54" t="s">
        <v>58</v>
      </c>
      <c r="D11" s="50"/>
      <c r="E11" s="58">
        <v>7410.5240801600003</v>
      </c>
      <c r="F11" s="59"/>
      <c r="G11" s="164">
        <v>7410.5240801600003</v>
      </c>
      <c r="H11" s="58">
        <v>7417.2119633000002</v>
      </c>
      <c r="I11" s="58">
        <v>-6.6878831399999399</v>
      </c>
      <c r="J11" s="168">
        <v>-0.1</v>
      </c>
    </row>
    <row r="12" spans="1:18" s="90" customFormat="1" ht="19.95" customHeight="1" x14ac:dyDescent="0.35">
      <c r="A12" s="54"/>
      <c r="B12" s="54" t="s">
        <v>14</v>
      </c>
      <c r="C12" s="54" t="s">
        <v>59</v>
      </c>
      <c r="D12" s="54"/>
      <c r="E12" s="58">
        <v>17146.2805377</v>
      </c>
      <c r="F12" s="59"/>
      <c r="G12" s="164">
        <v>17146.2805377</v>
      </c>
      <c r="H12" s="58">
        <v>14889.8651818</v>
      </c>
      <c r="I12" s="58">
        <v>2256.4153559000006</v>
      </c>
      <c r="J12" s="168">
        <v>15.2</v>
      </c>
    </row>
    <row r="13" spans="1:18" s="90" customFormat="1" ht="19.95" customHeight="1" x14ac:dyDescent="0.35">
      <c r="A13" s="54"/>
      <c r="B13" s="54" t="s">
        <v>22</v>
      </c>
      <c r="C13" s="54" t="s">
        <v>60</v>
      </c>
      <c r="D13" s="54"/>
      <c r="E13" s="58">
        <v>6776.4457997500003</v>
      </c>
      <c r="F13" s="59"/>
      <c r="G13" s="164">
        <v>6776.4457997500003</v>
      </c>
      <c r="H13" s="58">
        <v>6627.7522430299996</v>
      </c>
      <c r="I13" s="58">
        <v>148.69355672000074</v>
      </c>
      <c r="J13" s="168">
        <v>2.2000000000000002</v>
      </c>
    </row>
    <row r="14" spans="1:18" s="90" customFormat="1" ht="38.25" customHeight="1" x14ac:dyDescent="0.25">
      <c r="A14" s="54"/>
      <c r="B14" s="54" t="s">
        <v>24</v>
      </c>
      <c r="C14" s="206" t="s">
        <v>61</v>
      </c>
      <c r="D14" s="206"/>
      <c r="E14" s="58">
        <v>553.57916342999999</v>
      </c>
      <c r="F14" s="59"/>
      <c r="G14" s="164">
        <v>553.57916342999999</v>
      </c>
      <c r="H14" s="58">
        <v>2580.3751158</v>
      </c>
      <c r="I14" s="58">
        <v>-2026.7959523700001</v>
      </c>
      <c r="J14" s="171">
        <v>-78.5</v>
      </c>
    </row>
    <row r="15" spans="1:18" s="90" customFormat="1" ht="19.95" customHeight="1" x14ac:dyDescent="0.35">
      <c r="A15" s="54"/>
      <c r="B15" s="54" t="s">
        <v>30</v>
      </c>
      <c r="C15" s="206" t="s">
        <v>62</v>
      </c>
      <c r="D15" s="206"/>
      <c r="E15" s="58">
        <v>273.45597018000001</v>
      </c>
      <c r="F15" s="59"/>
      <c r="G15" s="164">
        <v>273.45597018000001</v>
      </c>
      <c r="H15" s="58">
        <v>269.46266643000001</v>
      </c>
      <c r="I15" s="58">
        <v>3.9933037499999955</v>
      </c>
      <c r="J15" s="168">
        <v>1.5</v>
      </c>
    </row>
    <row r="16" spans="1:18" s="93" customFormat="1" ht="19.95" customHeight="1" x14ac:dyDescent="0.35">
      <c r="A16" s="54"/>
      <c r="B16" s="91" t="s">
        <v>16</v>
      </c>
      <c r="C16" s="92"/>
      <c r="D16" s="92"/>
      <c r="E16" s="157"/>
      <c r="F16" s="58">
        <v>32160.28555122</v>
      </c>
      <c r="G16" s="164">
        <v>32160.28555122</v>
      </c>
      <c r="H16" s="58">
        <v>31784.66717036</v>
      </c>
      <c r="I16" s="58">
        <v>375.61838085999989</v>
      </c>
      <c r="J16" s="168">
        <v>1.2</v>
      </c>
    </row>
    <row r="17" spans="1:10" s="93" customFormat="1" ht="19.95" customHeight="1" x14ac:dyDescent="0.35">
      <c r="A17" s="54" t="s">
        <v>17</v>
      </c>
      <c r="B17" s="54" t="s">
        <v>63</v>
      </c>
      <c r="C17" s="54"/>
      <c r="D17" s="54"/>
      <c r="E17" s="59"/>
      <c r="F17" s="58">
        <v>4188.1537994999999</v>
      </c>
      <c r="G17" s="164">
        <v>4188.1537994999999</v>
      </c>
      <c r="H17" s="58">
        <v>4218.2798319100002</v>
      </c>
      <c r="I17" s="58">
        <v>-30.126032410000334</v>
      </c>
      <c r="J17" s="168">
        <v>-0.7</v>
      </c>
    </row>
    <row r="18" spans="1:10" s="93" customFormat="1" ht="19.95" customHeight="1" x14ac:dyDescent="0.35">
      <c r="A18" s="54" t="s">
        <v>34</v>
      </c>
      <c r="B18" s="54" t="s">
        <v>64</v>
      </c>
      <c r="C18" s="54"/>
      <c r="D18" s="54"/>
      <c r="E18" s="157"/>
      <c r="F18" s="59"/>
      <c r="G18" s="164"/>
      <c r="H18" s="59"/>
      <c r="I18" s="58"/>
      <c r="J18" s="168"/>
    </row>
    <row r="19" spans="1:10" s="90" customFormat="1" ht="19.95" customHeight="1" x14ac:dyDescent="0.35">
      <c r="A19" s="54"/>
      <c r="B19" s="54" t="s">
        <v>12</v>
      </c>
      <c r="C19" s="54" t="s">
        <v>65</v>
      </c>
      <c r="D19" s="50"/>
      <c r="E19" s="58">
        <v>9708.0360162399993</v>
      </c>
      <c r="F19" s="59"/>
      <c r="G19" s="164">
        <v>9708.0360162399993</v>
      </c>
      <c r="H19" s="58">
        <v>8983.7800730100007</v>
      </c>
      <c r="I19" s="58">
        <v>724.25594322999859</v>
      </c>
      <c r="J19" s="168">
        <v>8.1</v>
      </c>
    </row>
    <row r="20" spans="1:10" s="90" customFormat="1" ht="19.95" customHeight="1" x14ac:dyDescent="0.35">
      <c r="A20" s="54"/>
      <c r="B20" s="54" t="s">
        <v>14</v>
      </c>
      <c r="C20" s="54" t="s">
        <v>66</v>
      </c>
      <c r="D20" s="54"/>
      <c r="E20" s="58">
        <v>108521.48404118</v>
      </c>
      <c r="F20" s="59"/>
      <c r="G20" s="164">
        <v>108521.48404118</v>
      </c>
      <c r="H20" s="58">
        <v>108108.22606667</v>
      </c>
      <c r="I20" s="58">
        <v>413.2579745099938</v>
      </c>
      <c r="J20" s="168">
        <v>0.4</v>
      </c>
    </row>
    <row r="21" spans="1:10" s="90" customFormat="1" ht="19.95" customHeight="1" x14ac:dyDescent="0.35">
      <c r="A21" s="54"/>
      <c r="B21" s="54" t="s">
        <v>22</v>
      </c>
      <c r="C21" s="54" t="s">
        <v>67</v>
      </c>
      <c r="D21" s="54"/>
      <c r="E21" s="58">
        <v>62494.961766940003</v>
      </c>
      <c r="F21" s="59"/>
      <c r="G21" s="164">
        <v>62494.961766940003</v>
      </c>
      <c r="H21" s="58">
        <v>61362.123771810002</v>
      </c>
      <c r="I21" s="58">
        <v>1132.8379951300012</v>
      </c>
      <c r="J21" s="168">
        <v>1.8</v>
      </c>
    </row>
    <row r="22" spans="1:10" s="90" customFormat="1" ht="19.95" customHeight="1" x14ac:dyDescent="0.35">
      <c r="A22" s="54"/>
      <c r="B22" s="54" t="s">
        <v>24</v>
      </c>
      <c r="C22" s="54" t="s">
        <v>68</v>
      </c>
      <c r="D22" s="54"/>
      <c r="E22" s="58">
        <v>18685.18567943</v>
      </c>
      <c r="F22" s="59"/>
      <c r="G22" s="164">
        <v>18685.18567943</v>
      </c>
      <c r="H22" s="58">
        <v>19025.512458990001</v>
      </c>
      <c r="I22" s="58">
        <v>-340.32677956000043</v>
      </c>
      <c r="J22" s="168">
        <v>-1.8</v>
      </c>
    </row>
    <row r="23" spans="1:10" s="93" customFormat="1" ht="19.95" customHeight="1" x14ac:dyDescent="0.35">
      <c r="A23" s="54"/>
      <c r="B23" s="91" t="s">
        <v>16</v>
      </c>
      <c r="C23" s="92"/>
      <c r="D23" s="54"/>
      <c r="E23" s="59"/>
      <c r="F23" s="58">
        <v>199409.66750379</v>
      </c>
      <c r="G23" s="164">
        <v>199409.66750379</v>
      </c>
      <c r="H23" s="58">
        <v>197479.64237048003</v>
      </c>
      <c r="I23" s="58">
        <v>1930.0251333099732</v>
      </c>
      <c r="J23" s="168">
        <v>1</v>
      </c>
    </row>
    <row r="24" spans="1:10" s="90" customFormat="1" ht="35.25" customHeight="1" x14ac:dyDescent="0.25">
      <c r="A24" s="54" t="s">
        <v>36</v>
      </c>
      <c r="B24" s="206" t="s">
        <v>69</v>
      </c>
      <c r="C24" s="206"/>
      <c r="D24" s="206"/>
      <c r="E24" s="157"/>
      <c r="F24" s="58">
        <v>8640.1675845499994</v>
      </c>
      <c r="G24" s="164">
        <v>8640.1675845499994</v>
      </c>
      <c r="H24" s="58">
        <v>8429.0004558700002</v>
      </c>
      <c r="I24" s="58">
        <v>211.16712867999922</v>
      </c>
      <c r="J24" s="171">
        <v>2.5</v>
      </c>
    </row>
    <row r="25" spans="1:10" s="89" customFormat="1" ht="19.95" customHeight="1" x14ac:dyDescent="0.35">
      <c r="A25" s="54" t="s">
        <v>38</v>
      </c>
      <c r="B25" s="54" t="s">
        <v>70</v>
      </c>
      <c r="C25" s="54"/>
      <c r="D25" s="54"/>
      <c r="E25" s="59"/>
      <c r="F25" s="58">
        <v>4881.0267400800003</v>
      </c>
      <c r="G25" s="164">
        <v>4881.0267400800003</v>
      </c>
      <c r="H25" s="58">
        <v>4894.9808636600001</v>
      </c>
      <c r="I25" s="58">
        <v>-13.954123579999759</v>
      </c>
      <c r="J25" s="168">
        <v>-0.3</v>
      </c>
    </row>
    <row r="26" spans="1:10" s="89" customFormat="1" ht="19.95" customHeight="1" x14ac:dyDescent="0.35">
      <c r="A26" s="54" t="s">
        <v>42</v>
      </c>
      <c r="B26" s="54" t="s">
        <v>71</v>
      </c>
      <c r="C26" s="54"/>
      <c r="D26" s="54"/>
      <c r="E26" s="59"/>
      <c r="F26" s="59"/>
      <c r="G26" s="164"/>
      <c r="H26" s="59"/>
      <c r="I26" s="58"/>
      <c r="J26" s="168"/>
    </row>
    <row r="27" spans="1:10" ht="19.95" customHeight="1" x14ac:dyDescent="0.35">
      <c r="A27" s="54"/>
      <c r="B27" s="54" t="s">
        <v>12</v>
      </c>
      <c r="C27" s="54" t="s">
        <v>72</v>
      </c>
      <c r="D27" s="54"/>
      <c r="E27" s="58">
        <v>319.08291170000001</v>
      </c>
      <c r="F27" s="59"/>
      <c r="G27" s="164">
        <v>319.08291170000001</v>
      </c>
      <c r="H27" s="58">
        <v>323.54997317999999</v>
      </c>
      <c r="I27" s="58">
        <v>-4.4670614799999839</v>
      </c>
      <c r="J27" s="168">
        <v>-1.4</v>
      </c>
    </row>
    <row r="28" spans="1:10" ht="19.95" customHeight="1" x14ac:dyDescent="0.35">
      <c r="A28" s="54"/>
      <c r="B28" s="54" t="s">
        <v>14</v>
      </c>
      <c r="C28" s="54" t="s">
        <v>73</v>
      </c>
      <c r="D28" s="54"/>
      <c r="E28" s="58">
        <v>943.85640653999997</v>
      </c>
      <c r="F28" s="59"/>
      <c r="G28" s="164">
        <v>943.85640653999997</v>
      </c>
      <c r="H28" s="58">
        <v>828.08549893999998</v>
      </c>
      <c r="I28" s="58">
        <v>115.77090759999999</v>
      </c>
      <c r="J28" s="168">
        <v>14</v>
      </c>
    </row>
    <row r="29" spans="1:10" ht="19.95" customHeight="1" x14ac:dyDescent="0.35">
      <c r="A29" s="54"/>
      <c r="B29" s="54" t="s">
        <v>22</v>
      </c>
      <c r="C29" s="54" t="s">
        <v>74</v>
      </c>
      <c r="D29" s="54"/>
      <c r="E29" s="58">
        <v>2271.4099485800002</v>
      </c>
      <c r="F29" s="59"/>
      <c r="G29" s="164">
        <v>2271.4099485800002</v>
      </c>
      <c r="H29" s="58">
        <v>2429.24339934</v>
      </c>
      <c r="I29" s="58">
        <v>-157.83345075999978</v>
      </c>
      <c r="J29" s="168">
        <v>-6.5</v>
      </c>
    </row>
    <row r="30" spans="1:10" ht="19.95" customHeight="1" x14ac:dyDescent="0.35">
      <c r="A30" s="54"/>
      <c r="B30" s="54" t="s">
        <v>24</v>
      </c>
      <c r="C30" s="54" t="s">
        <v>75</v>
      </c>
      <c r="D30" s="54"/>
      <c r="E30" s="58">
        <v>16065.681715000001</v>
      </c>
      <c r="F30" s="59"/>
      <c r="G30" s="164">
        <v>16065.681715000001</v>
      </c>
      <c r="H30" s="58">
        <v>15187.38865811</v>
      </c>
      <c r="I30" s="58">
        <v>878.29305689000103</v>
      </c>
      <c r="J30" s="168">
        <v>5.8</v>
      </c>
    </row>
    <row r="31" spans="1:10" s="89" customFormat="1" ht="19.95" customHeight="1" x14ac:dyDescent="0.35">
      <c r="A31" s="54"/>
      <c r="B31" s="91" t="s">
        <v>16</v>
      </c>
      <c r="C31" s="92"/>
      <c r="D31" s="54"/>
      <c r="E31" s="59"/>
      <c r="F31" s="58">
        <v>19600.03098182</v>
      </c>
      <c r="G31" s="164">
        <v>19600.03098182</v>
      </c>
      <c r="H31" s="58">
        <v>18768.267529569999</v>
      </c>
      <c r="I31" s="58">
        <v>831.76345225000114</v>
      </c>
      <c r="J31" s="168">
        <v>4.4000000000000004</v>
      </c>
    </row>
    <row r="32" spans="1:10" s="89" customFormat="1" ht="19.95" customHeight="1" x14ac:dyDescent="0.35">
      <c r="A32" s="54" t="s">
        <v>44</v>
      </c>
      <c r="B32" s="54" t="s">
        <v>76</v>
      </c>
      <c r="C32" s="54"/>
      <c r="D32" s="54"/>
      <c r="E32" s="59"/>
      <c r="F32" s="58">
        <v>2273.81657967</v>
      </c>
      <c r="G32" s="164">
        <v>2273.81657967</v>
      </c>
      <c r="H32" s="58">
        <v>2229.8875802799998</v>
      </c>
      <c r="I32" s="58">
        <v>43.928999390000172</v>
      </c>
      <c r="J32" s="168">
        <v>2</v>
      </c>
    </row>
    <row r="33" spans="1:12" s="89" customFormat="1" ht="19.95" customHeight="1" x14ac:dyDescent="0.35">
      <c r="A33" s="65" t="s">
        <v>49</v>
      </c>
      <c r="B33" s="65" t="s">
        <v>99</v>
      </c>
      <c r="C33" s="65"/>
      <c r="D33" s="65"/>
      <c r="E33" s="158"/>
      <c r="F33" s="58">
        <v>0</v>
      </c>
      <c r="G33" s="164">
        <v>0</v>
      </c>
      <c r="H33" s="58">
        <v>0</v>
      </c>
      <c r="I33" s="58">
        <v>0</v>
      </c>
      <c r="J33" s="168" t="s">
        <v>108</v>
      </c>
    </row>
    <row r="34" spans="1:12" s="69" customFormat="1" ht="19.5" customHeight="1" thickBot="1" x14ac:dyDescent="0.35">
      <c r="A34" s="66" t="s">
        <v>77</v>
      </c>
      <c r="B34" s="67"/>
      <c r="C34" s="67"/>
      <c r="D34" s="67"/>
      <c r="E34" s="159"/>
      <c r="F34" s="68">
        <v>271153.14874063001</v>
      </c>
      <c r="G34" s="165">
        <v>271153.14874063001</v>
      </c>
      <c r="H34" s="68">
        <v>267804.72580213001</v>
      </c>
      <c r="I34" s="68">
        <v>3348.4229385000071</v>
      </c>
      <c r="J34" s="169">
        <v>1.3</v>
      </c>
      <c r="L34" s="89"/>
    </row>
    <row r="35" spans="1:12" ht="15.6" thickTop="1" x14ac:dyDescent="0.25">
      <c r="A35" s="50"/>
      <c r="B35" s="50"/>
      <c r="C35" s="50"/>
      <c r="D35" s="70"/>
      <c r="E35" s="160"/>
      <c r="F35" s="160"/>
      <c r="G35" s="160"/>
      <c r="H35" s="160"/>
      <c r="I35" s="160"/>
      <c r="J35" s="160"/>
    </row>
    <row r="36" spans="1:12" x14ac:dyDescent="0.25">
      <c r="A36" s="196"/>
      <c r="B36" s="57"/>
      <c r="C36" s="57"/>
      <c r="D36" s="74"/>
      <c r="E36" s="75"/>
      <c r="F36" s="75"/>
      <c r="G36" s="76"/>
      <c r="H36" s="77"/>
      <c r="I36" s="76"/>
      <c r="J36" s="78"/>
      <c r="K36" s="79"/>
    </row>
    <row r="37" spans="1:12" hidden="1" outlineLevel="1" x14ac:dyDescent="0.25">
      <c r="F37" s="95">
        <v>271153.14874062996</v>
      </c>
      <c r="G37" s="95">
        <v>271153.14874062996</v>
      </c>
      <c r="H37" s="94">
        <v>267804.72580213007</v>
      </c>
      <c r="I37" s="94">
        <v>3348.4229384999735</v>
      </c>
    </row>
    <row r="38" spans="1:12" hidden="1" outlineLevel="1" x14ac:dyDescent="0.25">
      <c r="E38" s="94" t="s">
        <v>78</v>
      </c>
      <c r="F38" s="95">
        <v>204173.01860610998</v>
      </c>
      <c r="H38" s="94">
        <v>202239.55419224003</v>
      </c>
    </row>
    <row r="39" spans="1:12" collapsed="1" x14ac:dyDescent="0.25"/>
    <row r="43" spans="1:12" x14ac:dyDescent="0.25">
      <c r="B43" s="179"/>
      <c r="C43" s="179"/>
      <c r="D43" s="179"/>
      <c r="E43" s="179"/>
      <c r="F43" s="180"/>
      <c r="G43" s="180"/>
      <c r="H43" s="180"/>
    </row>
    <row r="83" spans="1:10" x14ac:dyDescent="0.25">
      <c r="J83" s="96" t="s">
        <v>79</v>
      </c>
    </row>
    <row r="85" spans="1:10" s="90" customFormat="1" ht="17.399999999999999" x14ac:dyDescent="0.3">
      <c r="A85" s="97" t="str">
        <f>A2</f>
        <v>Key figures</v>
      </c>
      <c r="B85" s="98"/>
      <c r="C85" s="98"/>
      <c r="D85" s="98"/>
      <c r="E85" s="98"/>
      <c r="F85" s="98"/>
      <c r="G85" s="94"/>
      <c r="H85" s="98"/>
      <c r="I85" s="94"/>
      <c r="J85" s="94"/>
    </row>
    <row r="86" spans="1:10" s="90" customFormat="1" ht="15.6" x14ac:dyDescent="0.3">
      <c r="A86" s="99" t="s">
        <v>80</v>
      </c>
      <c r="B86" s="94"/>
      <c r="C86" s="94"/>
      <c r="D86" s="94"/>
      <c r="E86" s="94"/>
      <c r="F86" s="94"/>
      <c r="G86" s="94"/>
      <c r="H86" s="94"/>
      <c r="I86" s="94"/>
      <c r="J86" s="94"/>
    </row>
    <row r="87" spans="1:10" s="90" customFormat="1" x14ac:dyDescent="0.25">
      <c r="A87" s="95"/>
      <c r="B87" s="94"/>
      <c r="C87" s="94"/>
      <c r="D87" s="94"/>
      <c r="E87" s="94"/>
      <c r="F87" s="94"/>
      <c r="G87" s="94"/>
      <c r="H87" s="94"/>
      <c r="I87" s="94"/>
      <c r="J87" s="94"/>
    </row>
    <row r="88" spans="1:10" x14ac:dyDescent="0.25">
      <c r="A88" s="208" t="s">
        <v>56</v>
      </c>
      <c r="B88" s="208"/>
      <c r="C88" s="208"/>
      <c r="D88" s="208"/>
      <c r="E88" s="208"/>
      <c r="F88" s="208"/>
      <c r="G88" s="208"/>
      <c r="H88" s="208"/>
      <c r="I88" s="208"/>
      <c r="J88" s="208"/>
    </row>
    <row r="89" spans="1:10" x14ac:dyDescent="0.25">
      <c r="F89" s="94"/>
      <c r="H89" s="95"/>
    </row>
    <row r="90" spans="1:10" x14ac:dyDescent="0.25">
      <c r="F90" s="94"/>
      <c r="H90" s="95"/>
    </row>
    <row r="91" spans="1:10" x14ac:dyDescent="0.25">
      <c r="F91" s="94"/>
      <c r="H91" s="95"/>
    </row>
    <row r="92" spans="1:10" x14ac:dyDescent="0.25">
      <c r="F92" s="94"/>
      <c r="H92" s="95"/>
    </row>
    <row r="93" spans="1:10" x14ac:dyDescent="0.25">
      <c r="F93" s="94"/>
      <c r="H93" s="95"/>
    </row>
    <row r="94" spans="1:10" x14ac:dyDescent="0.25">
      <c r="F94" s="94"/>
      <c r="H94" s="95"/>
    </row>
    <row r="95" spans="1:10" x14ac:dyDescent="0.25">
      <c r="F95" s="94"/>
      <c r="H95" s="95"/>
    </row>
    <row r="96" spans="1:10" x14ac:dyDescent="0.25">
      <c r="F96" s="94"/>
      <c r="H96" s="95"/>
    </row>
    <row r="97" spans="6:8" x14ac:dyDescent="0.25">
      <c r="F97" s="94"/>
      <c r="H97" s="95"/>
    </row>
    <row r="98" spans="6:8" x14ac:dyDescent="0.25">
      <c r="F98" s="94"/>
      <c r="H98" s="95"/>
    </row>
    <row r="99" spans="6:8" x14ac:dyDescent="0.25">
      <c r="F99" s="94"/>
      <c r="H99" s="95"/>
    </row>
    <row r="100" spans="6:8" x14ac:dyDescent="0.25">
      <c r="F100" s="94"/>
      <c r="H100" s="95"/>
    </row>
    <row r="101" spans="6:8" x14ac:dyDescent="0.25">
      <c r="F101" s="94"/>
      <c r="H101" s="95"/>
    </row>
    <row r="102" spans="6:8" x14ac:dyDescent="0.25">
      <c r="F102" s="94"/>
      <c r="H102" s="95"/>
    </row>
    <row r="103" spans="6:8" x14ac:dyDescent="0.25">
      <c r="F103" s="94"/>
      <c r="H103" s="95"/>
    </row>
    <row r="104" spans="6:8" x14ac:dyDescent="0.25">
      <c r="F104" s="94"/>
      <c r="H104" s="95"/>
    </row>
    <row r="105" spans="6:8" x14ac:dyDescent="0.25">
      <c r="F105" s="94"/>
      <c r="H105" s="95"/>
    </row>
    <row r="106" spans="6:8" x14ac:dyDescent="0.25">
      <c r="F106" s="94"/>
      <c r="H106" s="95"/>
    </row>
    <row r="107" spans="6:8" x14ac:dyDescent="0.25">
      <c r="F107" s="94"/>
      <c r="H107" s="95"/>
    </row>
    <row r="108" spans="6:8" x14ac:dyDescent="0.25">
      <c r="F108" s="94"/>
      <c r="H108" s="95"/>
    </row>
    <row r="109" spans="6:8" x14ac:dyDescent="0.25">
      <c r="F109" s="94"/>
      <c r="H109" s="95"/>
    </row>
    <row r="110" spans="6:8" x14ac:dyDescent="0.25">
      <c r="F110" s="94"/>
      <c r="H110" s="95"/>
    </row>
    <row r="111" spans="6:8" x14ac:dyDescent="0.25">
      <c r="F111" s="94"/>
      <c r="H111" s="95"/>
    </row>
    <row r="112" spans="6:8" x14ac:dyDescent="0.25">
      <c r="F112" s="94"/>
      <c r="H112" s="95"/>
    </row>
    <row r="113" spans="6:8" x14ac:dyDescent="0.25">
      <c r="F113" s="94"/>
      <c r="H113" s="95"/>
    </row>
    <row r="114" spans="6:8" x14ac:dyDescent="0.25">
      <c r="F114" s="94"/>
      <c r="H114" s="95"/>
    </row>
    <row r="115" spans="6:8" x14ac:dyDescent="0.25">
      <c r="F115" s="94"/>
      <c r="H115" s="95"/>
    </row>
    <row r="116" spans="6:8" x14ac:dyDescent="0.25">
      <c r="F116" s="94"/>
      <c r="H116" s="95"/>
    </row>
    <row r="117" spans="6:8" x14ac:dyDescent="0.25">
      <c r="F117" s="94"/>
      <c r="H117" s="95"/>
    </row>
    <row r="118" spans="6:8" x14ac:dyDescent="0.25">
      <c r="F118" s="94"/>
      <c r="H118" s="95"/>
    </row>
    <row r="119" spans="6:8" x14ac:dyDescent="0.25">
      <c r="F119" s="94"/>
      <c r="H119" s="95"/>
    </row>
    <row r="120" spans="6:8" x14ac:dyDescent="0.25">
      <c r="F120" s="94"/>
      <c r="H120" s="95"/>
    </row>
    <row r="121" spans="6:8" x14ac:dyDescent="0.25">
      <c r="F121" s="94"/>
      <c r="H121" s="95"/>
    </row>
    <row r="122" spans="6:8" x14ac:dyDescent="0.25">
      <c r="F122" s="94"/>
      <c r="H122" s="95"/>
    </row>
    <row r="123" spans="6:8" x14ac:dyDescent="0.25">
      <c r="F123" s="94"/>
      <c r="H123" s="95"/>
    </row>
    <row r="124" spans="6:8" x14ac:dyDescent="0.25">
      <c r="F124" s="94"/>
      <c r="H124" s="95"/>
    </row>
    <row r="125" spans="6:8" x14ac:dyDescent="0.25">
      <c r="F125" s="94"/>
      <c r="H125" s="95"/>
    </row>
    <row r="126" spans="6:8" x14ac:dyDescent="0.25">
      <c r="F126" s="94"/>
      <c r="H126" s="95"/>
    </row>
    <row r="127" spans="6:8" x14ac:dyDescent="0.25">
      <c r="F127" s="94"/>
      <c r="H127" s="95"/>
    </row>
    <row r="128" spans="6:8" x14ac:dyDescent="0.25">
      <c r="F128" s="94"/>
      <c r="H128" s="95"/>
    </row>
    <row r="129" spans="6:8" x14ac:dyDescent="0.25">
      <c r="F129" s="94"/>
      <c r="H129" s="95"/>
    </row>
    <row r="130" spans="6:8" x14ac:dyDescent="0.25">
      <c r="F130" s="94"/>
      <c r="H130" s="95"/>
    </row>
  </sheetData>
  <mergeCells count="5">
    <mergeCell ref="E9:F9"/>
    <mergeCell ref="C14:D14"/>
    <mergeCell ref="C15:D15"/>
    <mergeCell ref="B24:D24"/>
    <mergeCell ref="A88:J88"/>
  </mergeCells>
  <pageMargins left="0.6692913385826772" right="0.39370078740157483" top="0.78740157480314965" bottom="0.78740157480314965" header="0.19685039370078741" footer="0.31496062992125984"/>
  <pageSetup paperSize="9" scale="62" orientation="portrait" r:id="rId1"/>
  <rowBreaks count="1" manualBreakCount="1">
    <brk id="82" max="9" man="1"/>
  </rowBreaks>
  <customProperties>
    <customPr name="_pios_id" r:id="rId2"/>
    <customPr name="CofWorksheetType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09C"/>
  </sheetPr>
  <dimension ref="A1:AE128"/>
  <sheetViews>
    <sheetView showGridLines="0" tabSelected="1" zoomScale="60" zoomScaleNormal="60" zoomScaleSheetLayoutView="70" workbookViewId="0">
      <selection activeCell="M3" sqref="M3"/>
    </sheetView>
  </sheetViews>
  <sheetFormatPr baseColWidth="10" defaultColWidth="14.5546875" defaultRowHeight="15" x14ac:dyDescent="0.25"/>
  <cols>
    <col min="1" max="5" width="3.109375" style="118" customWidth="1"/>
    <col min="6" max="6" width="44.33203125" style="118" customWidth="1"/>
    <col min="7" max="17" width="18" style="118" customWidth="1"/>
    <col min="18" max="18" width="18" style="94" customWidth="1"/>
    <col min="19" max="19" width="7.44140625" style="94" customWidth="1"/>
    <col min="20" max="20" width="6.33203125" style="94" customWidth="1"/>
    <col min="21" max="21" width="6.88671875" style="95" customWidth="1"/>
    <col min="22" max="22" width="3.88671875" style="94" customWidth="1"/>
    <col min="23" max="23" width="3.44140625" style="94" customWidth="1"/>
    <col min="24" max="24" width="3" style="118" customWidth="1"/>
    <col min="25" max="25" width="2.88671875" style="118" customWidth="1"/>
    <col min="26" max="26" width="25" style="118" customWidth="1"/>
    <col min="27" max="27" width="18" style="118" customWidth="1"/>
    <col min="28" max="28" width="17.33203125" style="118" customWidth="1"/>
    <col min="29" max="29" width="17" style="118" customWidth="1"/>
    <col min="30" max="16384" width="14.5546875" style="118"/>
  </cols>
  <sheetData>
    <row r="1" spans="1:31" s="94" customFormat="1" ht="18" customHeight="1" x14ac:dyDescent="0.25">
      <c r="R1" s="100"/>
      <c r="S1" s="100"/>
      <c r="T1" s="216" t="str">
        <f>A4</f>
        <v>31.03.2017 vs. 31.12.2016</v>
      </c>
      <c r="U1" s="218" t="str">
        <f>A3</f>
        <v>Segment balance sheet (Assets)</v>
      </c>
      <c r="V1" s="209" t="s">
        <v>5</v>
      </c>
      <c r="W1" s="101"/>
    </row>
    <row r="2" spans="1:31" s="94" customFormat="1" ht="15" customHeight="1" x14ac:dyDescent="0.25">
      <c r="A2" s="94" t="s">
        <v>5</v>
      </c>
      <c r="R2" s="100"/>
      <c r="S2" s="100"/>
      <c r="T2" s="216"/>
      <c r="U2" s="210"/>
      <c r="V2" s="210"/>
      <c r="W2" s="101"/>
    </row>
    <row r="3" spans="1:31" s="95" customFormat="1" ht="27.75" customHeight="1" x14ac:dyDescent="0.45">
      <c r="A3" s="102" t="s">
        <v>81</v>
      </c>
      <c r="R3" s="100"/>
      <c r="S3" s="100"/>
      <c r="T3" s="216"/>
      <c r="U3" s="210"/>
      <c r="V3" s="210"/>
      <c r="W3" s="101"/>
    </row>
    <row r="4" spans="1:31" s="104" customFormat="1" ht="27.75" customHeight="1" thickBot="1" x14ac:dyDescent="0.5">
      <c r="A4" s="167" t="s">
        <v>102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R4" s="100"/>
      <c r="S4" s="100"/>
      <c r="T4" s="216"/>
      <c r="U4" s="210"/>
      <c r="V4" s="210"/>
      <c r="W4" s="101"/>
    </row>
    <row r="5" spans="1:31" s="94" customFormat="1" ht="18.75" customHeight="1" x14ac:dyDescent="0.25">
      <c r="R5" s="100"/>
      <c r="S5" s="100"/>
      <c r="T5" s="216"/>
      <c r="U5" s="210"/>
      <c r="V5" s="210"/>
      <c r="W5" s="101"/>
    </row>
    <row r="6" spans="1:31" s="94" customFormat="1" ht="30" customHeight="1" x14ac:dyDescent="0.25">
      <c r="R6" s="100"/>
      <c r="S6" s="100"/>
      <c r="T6" s="216"/>
      <c r="U6" s="210"/>
      <c r="V6" s="210"/>
      <c r="W6" s="101"/>
    </row>
    <row r="7" spans="1:31" s="109" customFormat="1" ht="30" customHeight="1" thickBot="1" x14ac:dyDescent="0.55000000000000004">
      <c r="A7" s="105" t="s">
        <v>7</v>
      </c>
      <c r="B7" s="106"/>
      <c r="C7" s="106"/>
      <c r="D7" s="106"/>
      <c r="E7" s="106"/>
      <c r="F7" s="107"/>
      <c r="G7" s="211" t="s">
        <v>4</v>
      </c>
      <c r="H7" s="211"/>
      <c r="I7" s="211"/>
      <c r="J7" s="211"/>
      <c r="K7" s="212" t="s">
        <v>82</v>
      </c>
      <c r="L7" s="212"/>
      <c r="M7" s="212"/>
      <c r="N7" s="212"/>
      <c r="O7" s="212"/>
      <c r="P7" s="212"/>
      <c r="Q7" s="213" t="s">
        <v>83</v>
      </c>
      <c r="R7" s="213"/>
      <c r="S7" s="108"/>
      <c r="T7" s="216"/>
      <c r="U7" s="210"/>
      <c r="V7" s="210"/>
      <c r="W7" s="101"/>
      <c r="Z7" s="110" t="s">
        <v>84</v>
      </c>
      <c r="AA7" s="111"/>
      <c r="AB7" s="112" t="s">
        <v>84</v>
      </c>
      <c r="AC7" s="113"/>
    </row>
    <row r="8" spans="1:31" s="90" customFormat="1" ht="61.5" customHeight="1" x14ac:dyDescent="0.3">
      <c r="A8" s="114"/>
      <c r="B8" s="115"/>
      <c r="C8" s="115"/>
      <c r="D8" s="115"/>
      <c r="E8" s="116"/>
      <c r="F8" s="117"/>
      <c r="G8" s="214" t="s">
        <v>107</v>
      </c>
      <c r="H8" s="214"/>
      <c r="I8" s="214" t="s">
        <v>85</v>
      </c>
      <c r="J8" s="214"/>
      <c r="K8" s="215" t="s">
        <v>86</v>
      </c>
      <c r="L8" s="215"/>
      <c r="M8" s="215" t="s">
        <v>87</v>
      </c>
      <c r="N8" s="215"/>
      <c r="O8" s="215" t="s">
        <v>88</v>
      </c>
      <c r="P8" s="215"/>
      <c r="Q8" s="118"/>
      <c r="R8" s="100"/>
      <c r="S8" s="100"/>
      <c r="T8" s="216"/>
      <c r="U8" s="210"/>
      <c r="V8" s="210"/>
      <c r="W8" s="101"/>
      <c r="Z8" s="110" t="s">
        <v>89</v>
      </c>
      <c r="AA8" s="111"/>
      <c r="AB8" s="112" t="s">
        <v>90</v>
      </c>
      <c r="AC8" s="113"/>
    </row>
    <row r="9" spans="1:31" s="193" customFormat="1" ht="19.95" customHeight="1" x14ac:dyDescent="0.3">
      <c r="A9" s="187"/>
      <c r="B9" s="188"/>
      <c r="C9" s="188"/>
      <c r="D9" s="188"/>
      <c r="E9" s="189"/>
      <c r="F9" s="190"/>
      <c r="G9" s="198" t="s">
        <v>103</v>
      </c>
      <c r="H9" s="199" t="s">
        <v>106</v>
      </c>
      <c r="I9" s="200" t="str">
        <f t="shared" ref="I9" si="0">G9</f>
        <v>31.03.2017</v>
      </c>
      <c r="J9" s="199" t="s">
        <v>104</v>
      </c>
      <c r="K9" s="200" t="str">
        <f>I9</f>
        <v>31.03.2017</v>
      </c>
      <c r="L9" s="199" t="s">
        <v>104</v>
      </c>
      <c r="M9" s="200" t="str">
        <f>G9</f>
        <v>31.03.2017</v>
      </c>
      <c r="N9" s="199" t="s">
        <v>104</v>
      </c>
      <c r="O9" s="200" t="str">
        <f>G9</f>
        <v>31.03.2017</v>
      </c>
      <c r="P9" s="199" t="s">
        <v>106</v>
      </c>
      <c r="Q9" s="200" t="str">
        <f>G9</f>
        <v>31.03.2017</v>
      </c>
      <c r="R9" s="199" t="s">
        <v>104</v>
      </c>
      <c r="S9" s="191"/>
      <c r="T9" s="216"/>
      <c r="U9" s="210"/>
      <c r="V9" s="210"/>
      <c r="W9" s="192"/>
      <c r="Z9" s="194" t="str">
        <f>G9</f>
        <v>31.03.2017</v>
      </c>
      <c r="AA9" s="194" t="str">
        <f>H9</f>
        <v>31.12.20161</v>
      </c>
      <c r="AB9" s="194" t="str">
        <f>I9</f>
        <v>31.03.2017</v>
      </c>
      <c r="AC9" s="194" t="str">
        <f>J9</f>
        <v>31.12.2016</v>
      </c>
    </row>
    <row r="10" spans="1:31" s="129" customFormat="1" ht="36" customHeight="1" x14ac:dyDescent="0.25">
      <c r="A10" s="126" t="s">
        <v>10</v>
      </c>
      <c r="B10" s="126" t="s">
        <v>11</v>
      </c>
      <c r="C10" s="126"/>
      <c r="D10" s="126"/>
      <c r="E10" s="126"/>
      <c r="F10" s="126"/>
      <c r="G10" s="63">
        <v>149.35532280999999</v>
      </c>
      <c r="H10" s="58">
        <v>145.42617841000001</v>
      </c>
      <c r="I10" s="63">
        <v>2501.5710667499998</v>
      </c>
      <c r="J10" s="58">
        <v>2549.83938657</v>
      </c>
      <c r="K10" s="63">
        <v>201.02282256000001</v>
      </c>
      <c r="L10" s="58">
        <v>205.78749941999999</v>
      </c>
      <c r="M10" s="63">
        <v>957.71106666000003</v>
      </c>
      <c r="N10" s="58">
        <v>963.27830011000003</v>
      </c>
      <c r="O10" s="63">
        <v>251.38964153000001</v>
      </c>
      <c r="P10" s="58">
        <v>255.61593517</v>
      </c>
      <c r="Q10" s="63">
        <v>4061.0499203099998</v>
      </c>
      <c r="R10" s="58">
        <v>4119.9472996800005</v>
      </c>
      <c r="S10" s="127"/>
      <c r="T10" s="216"/>
      <c r="U10" s="210"/>
      <c r="V10" s="210"/>
      <c r="W10" s="128"/>
      <c r="Z10" s="130">
        <f>'Balance sheet group - Assets'!H13-Q10</f>
        <v>0</v>
      </c>
      <c r="AA10" s="130">
        <f>'Balance sheet group - Assets'!I13-R10</f>
        <v>0</v>
      </c>
      <c r="AB10" s="130">
        <f>G10+I10+K10+M10+O10-Q10</f>
        <v>0</v>
      </c>
      <c r="AC10" s="130">
        <f>H10+J10+L10+N10+P10-R10</f>
        <v>0</v>
      </c>
      <c r="AD10" s="130"/>
      <c r="AE10" s="130"/>
    </row>
    <row r="11" spans="1:31" s="129" customFormat="1" ht="36" customHeight="1" x14ac:dyDescent="0.25">
      <c r="A11" s="126" t="s">
        <v>17</v>
      </c>
      <c r="B11" s="126" t="s">
        <v>18</v>
      </c>
      <c r="C11" s="126"/>
      <c r="D11" s="126"/>
      <c r="E11" s="126"/>
      <c r="F11" s="126"/>
      <c r="G11" s="156"/>
      <c r="H11" s="161"/>
      <c r="I11" s="156"/>
      <c r="J11" s="161"/>
      <c r="K11" s="156"/>
      <c r="L11" s="161"/>
      <c r="M11" s="156"/>
      <c r="N11" s="161"/>
      <c r="O11" s="156"/>
      <c r="P11" s="161"/>
      <c r="Q11" s="131"/>
      <c r="R11" s="132"/>
      <c r="S11" s="127"/>
      <c r="T11" s="216"/>
      <c r="U11" s="210"/>
      <c r="V11" s="210"/>
      <c r="W11" s="128"/>
      <c r="Z11" s="130"/>
      <c r="AA11" s="130"/>
      <c r="AB11" s="130"/>
      <c r="AC11" s="130"/>
      <c r="AD11" s="130"/>
      <c r="AE11" s="130"/>
    </row>
    <row r="12" spans="1:31" s="135" customFormat="1" ht="36" customHeight="1" x14ac:dyDescent="0.25">
      <c r="A12" s="133"/>
      <c r="B12" s="133" t="s">
        <v>12</v>
      </c>
      <c r="C12" s="219" t="s">
        <v>19</v>
      </c>
      <c r="D12" s="219"/>
      <c r="E12" s="219"/>
      <c r="F12" s="219"/>
      <c r="G12" s="63">
        <v>323.39892841</v>
      </c>
      <c r="H12" s="58">
        <v>291.01565202</v>
      </c>
      <c r="I12" s="63">
        <v>1639.0549262899999</v>
      </c>
      <c r="J12" s="58">
        <v>1682.5568325700001</v>
      </c>
      <c r="K12" s="63">
        <v>2201.95964082</v>
      </c>
      <c r="L12" s="58">
        <v>2199.6991590100001</v>
      </c>
      <c r="M12" s="63">
        <v>146.71799541999999</v>
      </c>
      <c r="N12" s="58">
        <v>153.90489307000001</v>
      </c>
      <c r="O12" s="63">
        <v>120.56178835</v>
      </c>
      <c r="P12" s="58">
        <v>116.56569167000001</v>
      </c>
      <c r="Q12" s="63">
        <v>4431.6932792899997</v>
      </c>
      <c r="R12" s="58">
        <v>4443.7422283400001</v>
      </c>
      <c r="S12" s="134"/>
      <c r="T12" s="216"/>
      <c r="U12" s="210"/>
      <c r="V12" s="210"/>
      <c r="W12" s="93"/>
      <c r="Z12" s="130">
        <f>'Balance sheet group - Assets'!H15-Q12</f>
        <v>0</v>
      </c>
      <c r="AA12" s="130">
        <f>'Balance sheet group - Assets'!I15-R12</f>
        <v>0</v>
      </c>
      <c r="AB12" s="130">
        <f t="shared" ref="AB12:AC15" si="1">G12+I12+K12+M12+O12-Q12</f>
        <v>0</v>
      </c>
      <c r="AC12" s="130">
        <f t="shared" si="1"/>
        <v>0</v>
      </c>
      <c r="AD12" s="130"/>
      <c r="AE12" s="130"/>
    </row>
    <row r="13" spans="1:31" s="135" customFormat="1" ht="36" customHeight="1" x14ac:dyDescent="0.25">
      <c r="A13" s="133"/>
      <c r="B13" s="133" t="s">
        <v>14</v>
      </c>
      <c r="C13" s="219" t="s">
        <v>20</v>
      </c>
      <c r="D13" s="219"/>
      <c r="E13" s="219"/>
      <c r="F13" s="219"/>
      <c r="G13" s="63">
        <v>47.071553350000002</v>
      </c>
      <c r="H13" s="58">
        <v>41.527371530000003</v>
      </c>
      <c r="I13" s="63">
        <v>855.88311071999999</v>
      </c>
      <c r="J13" s="58">
        <v>735.27224574000002</v>
      </c>
      <c r="K13" s="63">
        <v>302.25295276999998</v>
      </c>
      <c r="L13" s="58">
        <v>298.74660545</v>
      </c>
      <c r="M13" s="63">
        <v>55.947677159999998</v>
      </c>
      <c r="N13" s="58">
        <v>53.620146329999997</v>
      </c>
      <c r="O13" s="63">
        <v>597.36123981000003</v>
      </c>
      <c r="P13" s="58">
        <v>582.12928050999994</v>
      </c>
      <c r="Q13" s="63">
        <v>1858.5165338100001</v>
      </c>
      <c r="R13" s="58">
        <v>1711.2956495599999</v>
      </c>
      <c r="S13" s="134"/>
      <c r="T13" s="216"/>
      <c r="U13" s="210"/>
      <c r="V13" s="210"/>
      <c r="W13" s="128"/>
      <c r="Z13" s="130">
        <f>'Balance sheet group - Assets'!H16-Q13</f>
        <v>0</v>
      </c>
      <c r="AA13" s="130">
        <f>'Balance sheet group - Assets'!I16-R13</f>
        <v>0</v>
      </c>
      <c r="AB13" s="130">
        <f t="shared" si="1"/>
        <v>0</v>
      </c>
      <c r="AC13" s="130">
        <f t="shared" si="1"/>
        <v>0</v>
      </c>
      <c r="AD13" s="130"/>
      <c r="AE13" s="130"/>
    </row>
    <row r="14" spans="1:31" s="135" customFormat="1" ht="36" customHeight="1" x14ac:dyDescent="0.25">
      <c r="A14" s="133"/>
      <c r="B14" s="133"/>
      <c r="C14" s="133" t="s">
        <v>21</v>
      </c>
      <c r="D14" s="133"/>
      <c r="E14" s="133"/>
      <c r="F14" s="133"/>
      <c r="G14" s="63">
        <v>29.32966446</v>
      </c>
      <c r="H14" s="58">
        <v>29.340026160000001</v>
      </c>
      <c r="I14" s="63">
        <v>814.17600726000001</v>
      </c>
      <c r="J14" s="58">
        <v>700.56395463000001</v>
      </c>
      <c r="K14" s="63">
        <v>263.50985356000001</v>
      </c>
      <c r="L14" s="58">
        <v>262.43251786000002</v>
      </c>
      <c r="M14" s="63">
        <v>23.96469613</v>
      </c>
      <c r="N14" s="58">
        <v>22.635049729999999</v>
      </c>
      <c r="O14" s="63">
        <v>564.11658724999995</v>
      </c>
      <c r="P14" s="58">
        <v>550.01073085999997</v>
      </c>
      <c r="Q14" s="63">
        <v>1695.0968086600001</v>
      </c>
      <c r="R14" s="58">
        <v>1564.98227924</v>
      </c>
      <c r="S14" s="134"/>
      <c r="T14" s="216"/>
      <c r="U14" s="210"/>
      <c r="V14" s="210"/>
      <c r="W14" s="93"/>
      <c r="Z14" s="130">
        <f>'Balance sheet group - Assets'!H17-Q14</f>
        <v>0</v>
      </c>
      <c r="AA14" s="130">
        <f>'Balance sheet group - Assets'!I17-R14</f>
        <v>0</v>
      </c>
      <c r="AB14" s="130">
        <f t="shared" si="1"/>
        <v>0</v>
      </c>
      <c r="AC14" s="130">
        <f t="shared" si="1"/>
        <v>0</v>
      </c>
      <c r="AD14" s="130"/>
      <c r="AE14" s="130"/>
    </row>
    <row r="15" spans="1:31" s="135" customFormat="1" ht="36" customHeight="1" x14ac:dyDescent="0.25">
      <c r="A15" s="133"/>
      <c r="B15" s="133" t="s">
        <v>22</v>
      </c>
      <c r="C15" s="133" t="s">
        <v>23</v>
      </c>
      <c r="D15" s="133"/>
      <c r="E15" s="133"/>
      <c r="F15" s="133"/>
      <c r="G15" s="63">
        <v>139.87090598</v>
      </c>
      <c r="H15" s="58">
        <v>127.13354234000001</v>
      </c>
      <c r="I15" s="63">
        <v>618.69725486000004</v>
      </c>
      <c r="J15" s="58">
        <v>629.31985824000003</v>
      </c>
      <c r="K15" s="63">
        <v>51314.907169170001</v>
      </c>
      <c r="L15" s="58">
        <v>51392.011072809997</v>
      </c>
      <c r="M15" s="63">
        <v>1472.05148654</v>
      </c>
      <c r="N15" s="58">
        <v>1368.91329488</v>
      </c>
      <c r="O15" s="63">
        <v>177.57255351000001</v>
      </c>
      <c r="P15" s="58">
        <v>173.6943406</v>
      </c>
      <c r="Q15" s="63">
        <v>53723.099370060001</v>
      </c>
      <c r="R15" s="58">
        <v>53691.072108870001</v>
      </c>
      <c r="S15" s="134"/>
      <c r="T15" s="216"/>
      <c r="U15" s="210"/>
      <c r="V15" s="210"/>
      <c r="W15" s="93"/>
      <c r="Z15" s="130">
        <f>'Balance sheet group - Assets'!H18-Q15</f>
        <v>0</v>
      </c>
      <c r="AA15" s="130">
        <f>'Balance sheet group - Assets'!I18-R15</f>
        <v>0</v>
      </c>
      <c r="AB15" s="130">
        <f t="shared" si="1"/>
        <v>0</v>
      </c>
      <c r="AC15" s="130">
        <f t="shared" si="1"/>
        <v>0</v>
      </c>
      <c r="AD15" s="130"/>
      <c r="AE15" s="130"/>
    </row>
    <row r="16" spans="1:31" s="135" customFormat="1" ht="36" customHeight="1" x14ac:dyDescent="0.25">
      <c r="A16" s="133"/>
      <c r="B16" s="133" t="s">
        <v>24</v>
      </c>
      <c r="C16" s="133" t="s">
        <v>25</v>
      </c>
      <c r="D16" s="133"/>
      <c r="E16" s="133"/>
      <c r="F16" s="133"/>
      <c r="G16" s="156"/>
      <c r="H16" s="161"/>
      <c r="I16" s="156"/>
      <c r="J16" s="161"/>
      <c r="K16" s="156"/>
      <c r="L16" s="161"/>
      <c r="M16" s="156"/>
      <c r="N16" s="161"/>
      <c r="O16" s="156"/>
      <c r="P16" s="161"/>
      <c r="Q16" s="156"/>
      <c r="R16" s="161"/>
      <c r="S16" s="134"/>
      <c r="T16" s="216"/>
      <c r="U16" s="210"/>
      <c r="V16" s="210"/>
      <c r="W16" s="93"/>
      <c r="Z16" s="130"/>
      <c r="AA16" s="130"/>
      <c r="AB16" s="130"/>
      <c r="AC16" s="130"/>
      <c r="AD16" s="130"/>
      <c r="AE16" s="130"/>
    </row>
    <row r="17" spans="1:31" s="135" customFormat="1" ht="36" hidden="1" customHeight="1" x14ac:dyDescent="0.25">
      <c r="A17" s="133"/>
      <c r="B17" s="133"/>
      <c r="C17" s="133" t="s">
        <v>26</v>
      </c>
      <c r="D17" s="133" t="s">
        <v>91</v>
      </c>
      <c r="E17" s="133"/>
      <c r="F17" s="133"/>
      <c r="G17" s="156">
        <v>0</v>
      </c>
      <c r="H17" s="161">
        <v>0</v>
      </c>
      <c r="I17" s="156">
        <v>0</v>
      </c>
      <c r="J17" s="161">
        <v>0</v>
      </c>
      <c r="K17" s="156">
        <v>0</v>
      </c>
      <c r="L17" s="161">
        <v>0</v>
      </c>
      <c r="M17" s="156">
        <v>0</v>
      </c>
      <c r="N17" s="161">
        <v>0</v>
      </c>
      <c r="O17" s="156">
        <v>0</v>
      </c>
      <c r="P17" s="161">
        <v>0</v>
      </c>
      <c r="Q17" s="156">
        <v>0</v>
      </c>
      <c r="R17" s="161">
        <v>0</v>
      </c>
      <c r="S17" s="134"/>
      <c r="T17" s="216"/>
      <c r="U17" s="210"/>
      <c r="V17" s="210"/>
      <c r="W17" s="93"/>
      <c r="Z17" s="130" t="e">
        <f>'Balance sheet group - Assets'!#REF!-Q17</f>
        <v>#REF!</v>
      </c>
      <c r="AA17" s="130" t="e">
        <f>'Balance sheet group - Assets'!#REF!-R17</f>
        <v>#REF!</v>
      </c>
      <c r="AB17" s="130" t="e">
        <f>G17+I17+K17+M17+O17+#REF!-Q17</f>
        <v>#REF!</v>
      </c>
      <c r="AC17" s="130" t="e">
        <f>H17+J17+L17+N17+P17+#REF!-R17</f>
        <v>#REF!</v>
      </c>
      <c r="AD17" s="130"/>
      <c r="AE17" s="130"/>
    </row>
    <row r="18" spans="1:31" s="135" customFormat="1" ht="36" customHeight="1" x14ac:dyDescent="0.25">
      <c r="A18" s="133"/>
      <c r="B18" s="133"/>
      <c r="C18" s="133" t="s">
        <v>26</v>
      </c>
      <c r="D18" s="133" t="s">
        <v>27</v>
      </c>
      <c r="E18" s="133"/>
      <c r="F18" s="133"/>
      <c r="G18" s="63">
        <v>22233.887950200002</v>
      </c>
      <c r="H18" s="58">
        <v>21086.436894040002</v>
      </c>
      <c r="I18" s="63">
        <v>56653.923713260003</v>
      </c>
      <c r="J18" s="58">
        <v>57889.323674090003</v>
      </c>
      <c r="K18" s="63">
        <v>49617.490072009998</v>
      </c>
      <c r="L18" s="58">
        <v>49725.60079484</v>
      </c>
      <c r="M18" s="63">
        <v>4546.0959757199998</v>
      </c>
      <c r="N18" s="58">
        <v>4515.1567896200004</v>
      </c>
      <c r="O18" s="63">
        <v>14823.193645609999</v>
      </c>
      <c r="P18" s="58">
        <v>14626.848049550001</v>
      </c>
      <c r="Q18" s="63">
        <v>147874.5913568</v>
      </c>
      <c r="R18" s="58">
        <v>147843.36620213999</v>
      </c>
      <c r="S18" s="94"/>
      <c r="T18" s="216"/>
      <c r="U18" s="210"/>
      <c r="V18" s="210"/>
      <c r="W18" s="136"/>
      <c r="Z18" s="130">
        <f>'Balance sheet group - Assets'!H21-Q18</f>
        <v>0</v>
      </c>
      <c r="AA18" s="130">
        <f>'Balance sheet group - Assets'!I21-R18</f>
        <v>0</v>
      </c>
      <c r="AB18" s="130">
        <f t="shared" ref="AB18:AC25" si="2">G18+I18+K18+M18+O18-Q18</f>
        <v>0</v>
      </c>
      <c r="AC18" s="130">
        <f t="shared" si="2"/>
        <v>0</v>
      </c>
      <c r="AD18" s="130"/>
      <c r="AE18" s="130"/>
    </row>
    <row r="19" spans="1:31" s="135" customFormat="1" ht="36" customHeight="1" x14ac:dyDescent="0.25">
      <c r="A19" s="133"/>
      <c r="B19" s="133"/>
      <c r="C19" s="133" t="s">
        <v>28</v>
      </c>
      <c r="D19" s="133" t="s">
        <v>29</v>
      </c>
      <c r="E19" s="133"/>
      <c r="F19" s="133"/>
      <c r="G19" s="63">
        <v>92.374356750000004</v>
      </c>
      <c r="H19" s="58">
        <v>58.702918320000002</v>
      </c>
      <c r="I19" s="63">
        <v>432.04692402000001</v>
      </c>
      <c r="J19" s="58">
        <v>340.05447371000002</v>
      </c>
      <c r="K19" s="63">
        <v>1030.1276362900001</v>
      </c>
      <c r="L19" s="58">
        <v>1710.1562001499999</v>
      </c>
      <c r="M19" s="63">
        <v>21.49921956</v>
      </c>
      <c r="N19" s="58">
        <v>21.051204299999998</v>
      </c>
      <c r="O19" s="63">
        <v>519.90627751</v>
      </c>
      <c r="P19" s="58">
        <v>541.85879968999996</v>
      </c>
      <c r="Q19" s="63">
        <v>2095.9544141300003</v>
      </c>
      <c r="R19" s="58">
        <v>2671.8235961699997</v>
      </c>
      <c r="S19" s="94"/>
      <c r="T19" s="216"/>
      <c r="U19" s="210"/>
      <c r="V19" s="210"/>
      <c r="W19" s="136"/>
      <c r="Z19" s="130">
        <f>'Balance sheet group - Assets'!H22-Q19</f>
        <v>0</v>
      </c>
      <c r="AA19" s="130">
        <f>'Balance sheet group - Assets'!I22-R19</f>
        <v>0</v>
      </c>
      <c r="AB19" s="130">
        <f t="shared" si="2"/>
        <v>0</v>
      </c>
      <c r="AC19" s="130">
        <f t="shared" si="2"/>
        <v>0</v>
      </c>
      <c r="AD19" s="130"/>
      <c r="AE19" s="130"/>
    </row>
    <row r="20" spans="1:31" s="135" customFormat="1" ht="36" customHeight="1" x14ac:dyDescent="0.25">
      <c r="A20" s="137"/>
      <c r="B20" s="133"/>
      <c r="C20" s="133" t="s">
        <v>16</v>
      </c>
      <c r="D20" s="133"/>
      <c r="E20" s="133"/>
      <c r="F20" s="133"/>
      <c r="G20" s="131">
        <v>22326.26230695</v>
      </c>
      <c r="H20" s="132">
        <v>21145.139812360001</v>
      </c>
      <c r="I20" s="131">
        <v>57085.970637279999</v>
      </c>
      <c r="J20" s="132">
        <v>58229.378147800002</v>
      </c>
      <c r="K20" s="131">
        <v>50647.6177083</v>
      </c>
      <c r="L20" s="132">
        <v>51435.756994989999</v>
      </c>
      <c r="M20" s="131">
        <v>4567.5951952799996</v>
      </c>
      <c r="N20" s="132">
        <v>4536.2079939200003</v>
      </c>
      <c r="O20" s="131">
        <v>15343.099923119998</v>
      </c>
      <c r="P20" s="132">
        <v>15168.706849240001</v>
      </c>
      <c r="Q20" s="131">
        <v>149970.54577093001</v>
      </c>
      <c r="R20" s="132">
        <v>150515.18979830999</v>
      </c>
      <c r="S20" s="94"/>
      <c r="T20" s="216"/>
      <c r="U20" s="210"/>
      <c r="V20" s="210"/>
      <c r="W20" s="136"/>
      <c r="Z20" s="130">
        <f>'Balance sheet group - Assets'!H23-Q20</f>
        <v>0</v>
      </c>
      <c r="AA20" s="130">
        <f>'Balance sheet group - Assets'!I23-R20</f>
        <v>0</v>
      </c>
      <c r="AB20" s="130">
        <f t="shared" si="2"/>
        <v>0</v>
      </c>
      <c r="AC20" s="130">
        <f t="shared" si="2"/>
        <v>0</v>
      </c>
      <c r="AD20" s="130"/>
      <c r="AE20" s="130"/>
    </row>
    <row r="21" spans="1:31" s="135" customFormat="1" ht="36" customHeight="1" x14ac:dyDescent="0.25">
      <c r="B21" s="133" t="s">
        <v>30</v>
      </c>
      <c r="C21" s="219" t="s">
        <v>31</v>
      </c>
      <c r="D21" s="219"/>
      <c r="E21" s="219"/>
      <c r="F21" s="219"/>
      <c r="G21" s="63">
        <v>3952.0301187499999</v>
      </c>
      <c r="H21" s="58">
        <v>3749.17321631</v>
      </c>
      <c r="I21" s="63">
        <v>1595.5973067699999</v>
      </c>
      <c r="J21" s="58">
        <v>1436.01581444</v>
      </c>
      <c r="K21" s="63">
        <v>32.306295730000002</v>
      </c>
      <c r="L21" s="58">
        <v>33.684222159999997</v>
      </c>
      <c r="M21" s="63">
        <v>21.24321651</v>
      </c>
      <c r="N21" s="58">
        <v>20.867419900000002</v>
      </c>
      <c r="O21" s="63">
        <v>0.43624207999999998</v>
      </c>
      <c r="P21" s="58">
        <v>0.36612746000000002</v>
      </c>
      <c r="Q21" s="63">
        <v>5601.6131798399992</v>
      </c>
      <c r="R21" s="58">
        <v>5240.1068002699994</v>
      </c>
      <c r="S21" s="94"/>
      <c r="T21" s="216"/>
      <c r="U21" s="210"/>
      <c r="V21" s="210"/>
      <c r="W21" s="93"/>
      <c r="Z21" s="130">
        <f>'Balance sheet group - Assets'!H24-Q21</f>
        <v>0</v>
      </c>
      <c r="AA21" s="130">
        <f>'Balance sheet group - Assets'!I24-R21</f>
        <v>0</v>
      </c>
      <c r="AB21" s="130">
        <f t="shared" si="2"/>
        <v>0</v>
      </c>
      <c r="AC21" s="130">
        <f t="shared" si="2"/>
        <v>0</v>
      </c>
      <c r="AD21" s="130"/>
      <c r="AE21" s="130"/>
    </row>
    <row r="22" spans="1:31" s="135" customFormat="1" ht="36" customHeight="1" x14ac:dyDescent="0.25">
      <c r="B22" s="133" t="s">
        <v>92</v>
      </c>
      <c r="C22" s="133" t="s">
        <v>33</v>
      </c>
      <c r="D22" s="133"/>
      <c r="E22" s="133"/>
      <c r="F22" s="133"/>
      <c r="G22" s="63">
        <v>521.76501440000004</v>
      </c>
      <c r="H22" s="58">
        <v>416.02425656999998</v>
      </c>
      <c r="I22" s="63">
        <v>1882.07696246</v>
      </c>
      <c r="J22" s="58">
        <v>1703.9373838900001</v>
      </c>
      <c r="K22" s="63">
        <v>2029.9480255999999</v>
      </c>
      <c r="L22" s="58">
        <v>1135.12272401</v>
      </c>
      <c r="M22" s="63">
        <v>299.61092180999998</v>
      </c>
      <c r="N22" s="58">
        <v>314.20630223000001</v>
      </c>
      <c r="O22" s="63">
        <v>227.46683862</v>
      </c>
      <c r="P22" s="58">
        <v>244.95688244999999</v>
      </c>
      <c r="Q22" s="63">
        <v>4960.8677628900004</v>
      </c>
      <c r="R22" s="58">
        <v>3814.2475491499999</v>
      </c>
      <c r="S22" s="94"/>
      <c r="T22" s="216"/>
      <c r="U22" s="210"/>
      <c r="V22" s="210"/>
      <c r="W22" s="128"/>
      <c r="Z22" s="130">
        <f>'Balance sheet group - Assets'!H25-Q22</f>
        <v>0</v>
      </c>
      <c r="AA22" s="130">
        <f>'Balance sheet group - Assets'!I25-R22</f>
        <v>0</v>
      </c>
      <c r="AB22" s="130">
        <f t="shared" si="2"/>
        <v>0</v>
      </c>
      <c r="AC22" s="130">
        <f t="shared" si="2"/>
        <v>0</v>
      </c>
      <c r="AD22" s="130"/>
      <c r="AE22" s="130"/>
    </row>
    <row r="23" spans="1:31" s="135" customFormat="1" ht="36" customHeight="1" x14ac:dyDescent="0.25">
      <c r="B23" s="133" t="s">
        <v>16</v>
      </c>
      <c r="C23" s="133"/>
      <c r="D23" s="133"/>
      <c r="E23" s="133"/>
      <c r="F23" s="133"/>
      <c r="G23" s="131">
        <v>27310.398827840003</v>
      </c>
      <c r="H23" s="132">
        <v>25770.013851129999</v>
      </c>
      <c r="I23" s="131">
        <v>63677.280198380002</v>
      </c>
      <c r="J23" s="132">
        <v>64416.480282680001</v>
      </c>
      <c r="K23" s="131">
        <v>106528.99179238999</v>
      </c>
      <c r="L23" s="132">
        <v>106495.02077842999</v>
      </c>
      <c r="M23" s="131">
        <v>6563.166492719999</v>
      </c>
      <c r="N23" s="132">
        <v>6447.72005033</v>
      </c>
      <c r="O23" s="131">
        <v>16466.498585490001</v>
      </c>
      <c r="P23" s="132">
        <v>16286.419171930002</v>
      </c>
      <c r="Q23" s="131">
        <v>220546.33589682003</v>
      </c>
      <c r="R23" s="132">
        <v>219415.65413449999</v>
      </c>
      <c r="S23" s="94"/>
      <c r="T23" s="216"/>
      <c r="U23" s="210"/>
      <c r="V23" s="210"/>
      <c r="W23" s="128"/>
      <c r="Z23" s="130">
        <f>'Balance sheet group - Assets'!H26-Q23</f>
        <v>0</v>
      </c>
      <c r="AA23" s="130">
        <f>'Balance sheet group - Assets'!I26-R23</f>
        <v>0</v>
      </c>
      <c r="AB23" s="130">
        <f t="shared" si="2"/>
        <v>0</v>
      </c>
      <c r="AC23" s="130">
        <f t="shared" si="2"/>
        <v>0</v>
      </c>
      <c r="AD23" s="130"/>
      <c r="AE23" s="130"/>
    </row>
    <row r="24" spans="1:31" s="140" customFormat="1" ht="36" customHeight="1" x14ac:dyDescent="0.3">
      <c r="A24" s="126" t="s">
        <v>34</v>
      </c>
      <c r="B24" s="126" t="s">
        <v>35</v>
      </c>
      <c r="C24" s="126"/>
      <c r="D24" s="126"/>
      <c r="E24" s="126"/>
      <c r="F24" s="126"/>
      <c r="G24" s="63">
        <v>936.50249672999996</v>
      </c>
      <c r="H24" s="58">
        <v>956.76998873000002</v>
      </c>
      <c r="I24" s="63">
        <v>80.062687550000007</v>
      </c>
      <c r="J24" s="58">
        <v>147.71773521</v>
      </c>
      <c r="K24" s="63">
        <v>5101.7262371999996</v>
      </c>
      <c r="L24" s="58">
        <v>4951.0884458</v>
      </c>
      <c r="M24" s="63">
        <v>0</v>
      </c>
      <c r="N24" s="58">
        <v>0</v>
      </c>
      <c r="O24" s="63">
        <v>3512.1051745</v>
      </c>
      <c r="P24" s="58">
        <v>3502.56657937</v>
      </c>
      <c r="Q24" s="63">
        <v>9630.3965959799989</v>
      </c>
      <c r="R24" s="58">
        <v>9558.1427491100003</v>
      </c>
      <c r="S24" s="138"/>
      <c r="T24" s="216"/>
      <c r="U24" s="210"/>
      <c r="V24" s="210"/>
      <c r="W24" s="139"/>
      <c r="Z24" s="130">
        <f>'Balance sheet group - Assets'!H27-Q24</f>
        <v>0</v>
      </c>
      <c r="AA24" s="130">
        <f>'Balance sheet group - Assets'!I27-R24</f>
        <v>0</v>
      </c>
      <c r="AB24" s="130">
        <f t="shared" si="2"/>
        <v>0</v>
      </c>
      <c r="AC24" s="130">
        <f t="shared" si="2"/>
        <v>0</v>
      </c>
      <c r="AD24" s="130"/>
      <c r="AE24" s="130"/>
    </row>
    <row r="25" spans="1:31" s="140" customFormat="1" ht="36" customHeight="1" x14ac:dyDescent="0.3">
      <c r="A25" s="126" t="s">
        <v>36</v>
      </c>
      <c r="B25" s="126" t="s">
        <v>37</v>
      </c>
      <c r="C25" s="126"/>
      <c r="D25" s="126"/>
      <c r="E25" s="126"/>
      <c r="F25" s="126"/>
      <c r="G25" s="63">
        <v>1031.1976316600001</v>
      </c>
      <c r="H25" s="58">
        <v>923.40504291000002</v>
      </c>
      <c r="I25" s="63">
        <v>2075.3756411899999</v>
      </c>
      <c r="J25" s="58">
        <v>2004.45533692</v>
      </c>
      <c r="K25" s="63">
        <v>17.05530014</v>
      </c>
      <c r="L25" s="58">
        <v>16.61804729</v>
      </c>
      <c r="M25" s="63">
        <v>128.48084266000001</v>
      </c>
      <c r="N25" s="58">
        <v>127.94000844999999</v>
      </c>
      <c r="O25" s="63">
        <v>624.70706657999995</v>
      </c>
      <c r="P25" s="58">
        <v>596.67019854</v>
      </c>
      <c r="Q25" s="63">
        <v>3876.8164822299996</v>
      </c>
      <c r="R25" s="58">
        <v>3669.0886341099999</v>
      </c>
      <c r="S25" s="138"/>
      <c r="T25" s="216"/>
      <c r="U25" s="210"/>
      <c r="V25" s="210"/>
      <c r="W25" s="139"/>
      <c r="Z25" s="130">
        <f>'Balance sheet group - Assets'!H28-Q25</f>
        <v>0</v>
      </c>
      <c r="AA25" s="130">
        <f>'Balance sheet group - Assets'!I28-R25</f>
        <v>0</v>
      </c>
      <c r="AB25" s="130">
        <f t="shared" si="2"/>
        <v>0</v>
      </c>
      <c r="AC25" s="130">
        <f t="shared" si="2"/>
        <v>0</v>
      </c>
      <c r="AD25" s="130"/>
      <c r="AE25" s="130"/>
    </row>
    <row r="26" spans="1:31" s="140" customFormat="1" ht="36" customHeight="1" x14ac:dyDescent="0.3">
      <c r="A26" s="126" t="s">
        <v>38</v>
      </c>
      <c r="B26" s="126" t="s">
        <v>53</v>
      </c>
      <c r="C26" s="126"/>
      <c r="D26" s="126"/>
      <c r="E26" s="126"/>
      <c r="F26" s="126"/>
      <c r="G26" s="63">
        <v>0</v>
      </c>
      <c r="H26" s="58">
        <v>0</v>
      </c>
      <c r="I26" s="63">
        <v>0</v>
      </c>
      <c r="J26" s="58">
        <v>0</v>
      </c>
      <c r="K26" s="63">
        <v>0</v>
      </c>
      <c r="L26" s="58">
        <v>0</v>
      </c>
      <c r="M26" s="63">
        <v>0</v>
      </c>
      <c r="N26" s="58">
        <v>0</v>
      </c>
      <c r="O26" s="63">
        <v>0</v>
      </c>
      <c r="P26" s="58">
        <v>0</v>
      </c>
      <c r="Q26" s="63">
        <v>0</v>
      </c>
      <c r="R26" s="58">
        <v>0</v>
      </c>
      <c r="S26" s="138"/>
      <c r="T26" s="216"/>
      <c r="U26" s="210"/>
      <c r="V26" s="210"/>
      <c r="W26" s="139"/>
      <c r="Z26" s="130"/>
      <c r="AA26" s="130"/>
      <c r="AB26" s="130"/>
      <c r="AC26" s="130"/>
      <c r="AD26" s="130"/>
      <c r="AE26" s="130"/>
    </row>
    <row r="27" spans="1:31" s="129" customFormat="1" ht="36" customHeight="1" x14ac:dyDescent="0.3">
      <c r="A27" s="126" t="s">
        <v>42</v>
      </c>
      <c r="B27" s="126" t="s">
        <v>93</v>
      </c>
      <c r="C27" s="126"/>
      <c r="D27" s="126"/>
      <c r="E27" s="126"/>
      <c r="F27" s="126"/>
      <c r="G27" s="131">
        <v>9321.8811853100015</v>
      </c>
      <c r="H27" s="132">
        <v>9023.5617420500002</v>
      </c>
      <c r="I27" s="131">
        <v>10583.611432860002</v>
      </c>
      <c r="J27" s="132">
        <v>8769.7976197199987</v>
      </c>
      <c r="K27" s="131">
        <v>7887.6205775199996</v>
      </c>
      <c r="L27" s="132">
        <v>8040.9236228500004</v>
      </c>
      <c r="M27" s="131">
        <v>1701.43325224</v>
      </c>
      <c r="N27" s="132">
        <v>1420.62455742</v>
      </c>
      <c r="O27" s="131">
        <v>3544.0033973099999</v>
      </c>
      <c r="P27" s="132">
        <v>3786.9854425899998</v>
      </c>
      <c r="Q27" s="63">
        <v>33038.549845240006</v>
      </c>
      <c r="R27" s="58">
        <v>31041.892984630002</v>
      </c>
      <c r="S27" s="138"/>
      <c r="T27" s="216"/>
      <c r="U27" s="210"/>
      <c r="V27" s="210"/>
      <c r="W27" s="139"/>
      <c r="Z27" s="130">
        <f>'Balance sheet group - Assets'!G32+'Balance sheet group - Assets'!G33+'Balance sheet group - Assets'!G37+'Balance sheet group - Assets'!G38+'Balance sheet group - Assets'!G39-Q27</f>
        <v>0</v>
      </c>
      <c r="AA27" s="130">
        <f>'Balance sheet group - Assets'!I32+'Balance sheet group - Assets'!I33+'Balance sheet group - Assets'!I37+'Balance sheet group - Assets'!I38+'Balance sheet group - Assets'!I39-R27</f>
        <v>0</v>
      </c>
      <c r="AB27" s="130">
        <f>G27+I27+K27+M27+O27-Q27</f>
        <v>0</v>
      </c>
      <c r="AC27" s="130">
        <f>H27+J27+L27+N27+P27-R27</f>
        <v>0</v>
      </c>
      <c r="AD27" s="130"/>
      <c r="AE27" s="130"/>
    </row>
    <row r="28" spans="1:31" s="143" customFormat="1" ht="36" customHeight="1" thickBot="1" x14ac:dyDescent="0.35">
      <c r="A28" s="66" t="s">
        <v>94</v>
      </c>
      <c r="B28" s="67"/>
      <c r="C28" s="67"/>
      <c r="D28" s="67"/>
      <c r="E28" s="66"/>
      <c r="F28" s="67"/>
      <c r="G28" s="68">
        <v>38749.335464350006</v>
      </c>
      <c r="H28" s="141">
        <v>36819.176803230002</v>
      </c>
      <c r="I28" s="68">
        <v>78917.901026729989</v>
      </c>
      <c r="J28" s="141">
        <v>77888.290361100007</v>
      </c>
      <c r="K28" s="68">
        <v>119736.41672980998</v>
      </c>
      <c r="L28" s="141">
        <v>119709.43839378998</v>
      </c>
      <c r="M28" s="68">
        <v>9350.7916542799994</v>
      </c>
      <c r="N28" s="141">
        <v>8959.5629163100002</v>
      </c>
      <c r="O28" s="68">
        <v>24398.70386541</v>
      </c>
      <c r="P28" s="141">
        <v>24428.2573276</v>
      </c>
      <c r="Q28" s="68">
        <v>271153.14874058007</v>
      </c>
      <c r="R28" s="141">
        <v>267804.72580203001</v>
      </c>
      <c r="S28" s="94"/>
      <c r="T28" s="216"/>
      <c r="U28" s="210"/>
      <c r="V28" s="210"/>
      <c r="W28" s="142"/>
      <c r="Y28" s="144"/>
      <c r="Z28" s="145">
        <f>'Balance sheet group - Assets'!H41-Q28</f>
        <v>0</v>
      </c>
      <c r="AA28" s="145">
        <f>'Balance sheet group - Assets'!I41-R28</f>
        <v>0</v>
      </c>
      <c r="AB28" s="145">
        <f>G28+I28+K28+M28+O28-Q28</f>
        <v>0</v>
      </c>
      <c r="AC28" s="145">
        <f>H28+J28+L28+N28+P28-R28</f>
        <v>0</v>
      </c>
      <c r="AD28" s="130"/>
      <c r="AE28" s="130"/>
    </row>
    <row r="29" spans="1:31" s="143" customFormat="1" ht="36" customHeight="1" thickTop="1" x14ac:dyDescent="0.3">
      <c r="A29" s="181"/>
      <c r="B29" s="182"/>
      <c r="C29" s="182"/>
      <c r="D29" s="182"/>
      <c r="E29" s="181"/>
      <c r="F29" s="182"/>
      <c r="G29" s="183"/>
      <c r="H29" s="184"/>
      <c r="I29" s="183"/>
      <c r="J29" s="184"/>
      <c r="K29" s="183"/>
      <c r="L29" s="184"/>
      <c r="M29" s="183"/>
      <c r="N29" s="184"/>
      <c r="O29" s="183"/>
      <c r="P29" s="184"/>
      <c r="Q29" s="183"/>
      <c r="R29" s="184"/>
      <c r="S29" s="94"/>
      <c r="T29" s="216"/>
      <c r="U29" s="210"/>
      <c r="V29" s="210"/>
      <c r="W29" s="142"/>
      <c r="Y29" s="144"/>
      <c r="Z29" s="145"/>
      <c r="AA29" s="145"/>
      <c r="AB29" s="145"/>
      <c r="AC29" s="145"/>
      <c r="AD29" s="130"/>
      <c r="AE29" s="130"/>
    </row>
    <row r="30" spans="1:31" s="143" customFormat="1" ht="21.75" customHeight="1" x14ac:dyDescent="0.25">
      <c r="A30" s="197" t="s">
        <v>105</v>
      </c>
      <c r="B30" s="195"/>
      <c r="C30" s="146"/>
      <c r="D30" s="146"/>
      <c r="E30" s="147"/>
      <c r="F30" s="147"/>
      <c r="G30" s="148"/>
      <c r="H30" s="149"/>
      <c r="I30" s="148"/>
      <c r="J30" s="149"/>
      <c r="K30" s="148"/>
      <c r="L30" s="149"/>
      <c r="M30" s="149"/>
      <c r="N30" s="149"/>
      <c r="O30" s="148"/>
      <c r="P30" s="149"/>
      <c r="Q30" s="148"/>
      <c r="R30" s="94"/>
      <c r="S30" s="94"/>
      <c r="T30" s="216"/>
      <c r="U30" s="210"/>
      <c r="V30" s="210"/>
      <c r="W30" s="142"/>
      <c r="Y30" s="144"/>
    </row>
    <row r="31" spans="1:31" s="94" customFormat="1" ht="18" customHeight="1" x14ac:dyDescent="0.25">
      <c r="R31" s="100"/>
      <c r="S31" s="100"/>
      <c r="T31" s="216" t="str">
        <f>A34</f>
        <v>31.03.2017 vs. 31.12.2016</v>
      </c>
      <c r="U31" s="218" t="str">
        <f>A33</f>
        <v>Segment balance sheet (Liabilities)</v>
      </c>
      <c r="V31" s="209" t="s">
        <v>5</v>
      </c>
      <c r="W31" s="101"/>
    </row>
    <row r="32" spans="1:31" s="94" customFormat="1" ht="15" customHeight="1" x14ac:dyDescent="0.25">
      <c r="A32" s="94" t="s">
        <v>5</v>
      </c>
      <c r="R32" s="100"/>
      <c r="S32" s="100"/>
      <c r="T32" s="216"/>
      <c r="U32" s="210"/>
      <c r="V32" s="210"/>
      <c r="W32" s="101"/>
    </row>
    <row r="33" spans="1:29" s="95" customFormat="1" ht="27.75" customHeight="1" x14ac:dyDescent="0.45">
      <c r="A33" s="102" t="s">
        <v>95</v>
      </c>
      <c r="R33" s="100"/>
      <c r="S33" s="100"/>
      <c r="T33" s="216"/>
      <c r="U33" s="210"/>
      <c r="V33" s="210"/>
      <c r="W33" s="101"/>
    </row>
    <row r="34" spans="1:29" s="104" customFormat="1" ht="27.75" customHeight="1" thickBot="1" x14ac:dyDescent="0.5">
      <c r="A34" s="167" t="s">
        <v>102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R34" s="100"/>
      <c r="S34" s="100"/>
      <c r="T34" s="216"/>
      <c r="U34" s="210"/>
      <c r="V34" s="210"/>
      <c r="W34" s="101"/>
    </row>
    <row r="35" spans="1:29" s="94" customFormat="1" ht="18.75" customHeight="1" x14ac:dyDescent="0.25">
      <c r="R35" s="100"/>
      <c r="S35" s="100"/>
      <c r="T35" s="216"/>
      <c r="U35" s="210"/>
      <c r="V35" s="210"/>
      <c r="W35" s="101"/>
    </row>
    <row r="36" spans="1:29" s="94" customFormat="1" ht="30" customHeight="1" x14ac:dyDescent="0.25">
      <c r="R36" s="100"/>
      <c r="S36" s="100"/>
      <c r="T36" s="216"/>
      <c r="U36" s="210"/>
      <c r="V36" s="210"/>
      <c r="W36" s="101"/>
    </row>
    <row r="37" spans="1:29" s="109" customFormat="1" ht="30" customHeight="1" thickBot="1" x14ac:dyDescent="0.55000000000000004">
      <c r="A37" s="105" t="s">
        <v>7</v>
      </c>
      <c r="B37" s="106"/>
      <c r="C37" s="106"/>
      <c r="D37" s="106"/>
      <c r="E37" s="106"/>
      <c r="F37" s="107"/>
      <c r="G37" s="211" t="s">
        <v>4</v>
      </c>
      <c r="H37" s="211"/>
      <c r="I37" s="211"/>
      <c r="J37" s="211"/>
      <c r="K37" s="212" t="s">
        <v>82</v>
      </c>
      <c r="L37" s="212"/>
      <c r="M37" s="212"/>
      <c r="N37" s="212"/>
      <c r="O37" s="212"/>
      <c r="P37" s="212"/>
      <c r="Q37" s="213" t="s">
        <v>83</v>
      </c>
      <c r="R37" s="213"/>
      <c r="S37" s="108"/>
      <c r="T37" s="216"/>
      <c r="U37" s="210"/>
      <c r="V37" s="210"/>
      <c r="W37" s="101"/>
      <c r="Z37" s="110" t="s">
        <v>84</v>
      </c>
      <c r="AA37" s="111"/>
      <c r="AB37" s="112" t="s">
        <v>84</v>
      </c>
      <c r="AC37" s="113"/>
    </row>
    <row r="38" spans="1:29" s="90" customFormat="1" ht="61.5" customHeight="1" x14ac:dyDescent="0.3">
      <c r="A38" s="114"/>
      <c r="B38" s="115"/>
      <c r="C38" s="115"/>
      <c r="D38" s="115"/>
      <c r="E38" s="116"/>
      <c r="F38" s="116"/>
      <c r="G38" s="214" t="s">
        <v>107</v>
      </c>
      <c r="H38" s="214"/>
      <c r="I38" s="214" t="s">
        <v>85</v>
      </c>
      <c r="J38" s="214"/>
      <c r="K38" s="215" t="s">
        <v>86</v>
      </c>
      <c r="L38" s="215"/>
      <c r="M38" s="215" t="s">
        <v>87</v>
      </c>
      <c r="N38" s="215"/>
      <c r="O38" s="215" t="s">
        <v>88</v>
      </c>
      <c r="P38" s="215"/>
      <c r="Q38" s="118"/>
      <c r="R38" s="100"/>
      <c r="S38" s="100"/>
      <c r="T38" s="216"/>
      <c r="U38" s="210"/>
      <c r="V38" s="210"/>
      <c r="W38" s="101"/>
      <c r="Z38" s="110" t="s">
        <v>89</v>
      </c>
      <c r="AA38" s="111"/>
      <c r="AB38" s="110" t="s">
        <v>90</v>
      </c>
      <c r="AC38" s="111"/>
    </row>
    <row r="39" spans="1:29" s="90" customFormat="1" ht="19.95" customHeight="1" x14ac:dyDescent="0.3">
      <c r="A39" s="119"/>
      <c r="B39" s="120"/>
      <c r="C39" s="120"/>
      <c r="D39" s="120"/>
      <c r="E39" s="121"/>
      <c r="F39" s="122"/>
      <c r="G39" s="201" t="str">
        <f>G9</f>
        <v>31.03.2017</v>
      </c>
      <c r="H39" s="199" t="s">
        <v>106</v>
      </c>
      <c r="I39" s="202" t="str">
        <f t="shared" ref="I39" si="3">G39</f>
        <v>31.03.2017</v>
      </c>
      <c r="J39" s="199" t="s">
        <v>104</v>
      </c>
      <c r="K39" s="202" t="str">
        <f>I39</f>
        <v>31.03.2017</v>
      </c>
      <c r="L39" s="199" t="s">
        <v>104</v>
      </c>
      <c r="M39" s="202" t="str">
        <f>G39</f>
        <v>31.03.2017</v>
      </c>
      <c r="N39" s="199" t="s">
        <v>104</v>
      </c>
      <c r="O39" s="202" t="str">
        <f>G39</f>
        <v>31.03.2017</v>
      </c>
      <c r="P39" s="199" t="s">
        <v>106</v>
      </c>
      <c r="Q39" s="202" t="str">
        <f>G39</f>
        <v>31.03.2017</v>
      </c>
      <c r="R39" s="199" t="s">
        <v>104</v>
      </c>
      <c r="S39" s="123"/>
      <c r="T39" s="216"/>
      <c r="U39" s="210"/>
      <c r="V39" s="210"/>
      <c r="W39" s="124"/>
      <c r="Z39" s="125" t="str">
        <f>G39</f>
        <v>31.03.2017</v>
      </c>
      <c r="AA39" s="125" t="str">
        <f>H39</f>
        <v>31.12.20161</v>
      </c>
      <c r="AB39" s="125" t="str">
        <f>I39</f>
        <v>31.03.2017</v>
      </c>
      <c r="AC39" s="125" t="str">
        <f>J39</f>
        <v>31.12.2016</v>
      </c>
    </row>
    <row r="40" spans="1:29" s="129" customFormat="1" ht="36" customHeight="1" x14ac:dyDescent="0.25">
      <c r="A40" s="126" t="s">
        <v>10</v>
      </c>
      <c r="B40" s="126" t="s">
        <v>63</v>
      </c>
      <c r="C40" s="126"/>
      <c r="D40" s="126"/>
      <c r="E40" s="126"/>
      <c r="F40" s="126"/>
      <c r="G40" s="63">
        <v>1185.0662988399999</v>
      </c>
      <c r="H40" s="58">
        <v>995.15353156000003</v>
      </c>
      <c r="I40" s="63">
        <v>2990.5469455900002</v>
      </c>
      <c r="J40" s="58">
        <v>3198.0451902</v>
      </c>
      <c r="K40" s="63">
        <v>0</v>
      </c>
      <c r="L40" s="58">
        <v>0</v>
      </c>
      <c r="M40" s="63">
        <v>0</v>
      </c>
      <c r="N40" s="58">
        <v>0</v>
      </c>
      <c r="O40" s="63">
        <v>12.54055507</v>
      </c>
      <c r="P40" s="58">
        <v>25.081110150000001</v>
      </c>
      <c r="Q40" s="63">
        <v>4188.1537994999999</v>
      </c>
      <c r="R40" s="58">
        <v>4218.2798319100002</v>
      </c>
      <c r="S40" s="127"/>
      <c r="T40" s="216"/>
      <c r="U40" s="210"/>
      <c r="V40" s="210"/>
      <c r="W40" s="128"/>
      <c r="Z40" s="130">
        <f>'Balance sheet group - Equ&amp;Liab'!F17-Q40</f>
        <v>0</v>
      </c>
      <c r="AA40" s="130">
        <f>'Balance sheet group - Equ&amp;Liab'!H17-R40</f>
        <v>0</v>
      </c>
      <c r="AB40" s="130">
        <f>G40+I40+K40+M40+O40-Q40</f>
        <v>0</v>
      </c>
      <c r="AC40" s="130">
        <f>H40+J40+L40+N40+P40-R40</f>
        <v>0</v>
      </c>
    </row>
    <row r="41" spans="1:29" s="129" customFormat="1" ht="36" customHeight="1" x14ac:dyDescent="0.25">
      <c r="A41" s="126" t="s">
        <v>17</v>
      </c>
      <c r="B41" s="126" t="s">
        <v>64</v>
      </c>
      <c r="C41" s="126"/>
      <c r="D41" s="126"/>
      <c r="E41" s="126"/>
      <c r="F41" s="126"/>
      <c r="G41" s="131"/>
      <c r="H41" s="132"/>
      <c r="I41" s="131"/>
      <c r="J41" s="132"/>
      <c r="K41" s="131"/>
      <c r="L41" s="132"/>
      <c r="M41" s="131"/>
      <c r="N41" s="132"/>
      <c r="O41" s="131"/>
      <c r="P41" s="132"/>
      <c r="Q41" s="131"/>
      <c r="R41" s="132"/>
      <c r="S41" s="127"/>
      <c r="T41" s="216"/>
      <c r="U41" s="210"/>
      <c r="V41" s="210"/>
      <c r="W41" s="128"/>
      <c r="Z41" s="130"/>
      <c r="AA41" s="130"/>
      <c r="AB41" s="130"/>
      <c r="AC41" s="130"/>
    </row>
    <row r="42" spans="1:29" s="135" customFormat="1" ht="36" customHeight="1" x14ac:dyDescent="0.25">
      <c r="A42" s="133"/>
      <c r="B42" s="133" t="s">
        <v>12</v>
      </c>
      <c r="C42" s="133" t="s">
        <v>65</v>
      </c>
      <c r="D42" s="133"/>
      <c r="E42" s="133"/>
      <c r="F42" s="133"/>
      <c r="G42" s="63">
        <v>294.41068016999998</v>
      </c>
      <c r="H42" s="58">
        <v>371.99974471000002</v>
      </c>
      <c r="I42" s="63">
        <v>6404.4295602499997</v>
      </c>
      <c r="J42" s="58">
        <v>6265.2211078099999</v>
      </c>
      <c r="K42" s="63">
        <v>244.84392038999999</v>
      </c>
      <c r="L42" s="58">
        <v>204.13651192</v>
      </c>
      <c r="M42" s="63">
        <v>926.85706226000002</v>
      </c>
      <c r="N42" s="58">
        <v>465.0870668</v>
      </c>
      <c r="O42" s="63">
        <v>1837.4947931700001</v>
      </c>
      <c r="P42" s="58">
        <v>1677.3356417699999</v>
      </c>
      <c r="Q42" s="63">
        <v>9708.0360162399993</v>
      </c>
      <c r="R42" s="58">
        <v>8983.7800730100007</v>
      </c>
      <c r="S42" s="134"/>
      <c r="T42" s="216"/>
      <c r="U42" s="210"/>
      <c r="V42" s="210"/>
      <c r="W42" s="93"/>
      <c r="Z42" s="130">
        <f>'Balance sheet group - Equ&amp;Liab'!E19-Q42</f>
        <v>0</v>
      </c>
      <c r="AA42" s="130">
        <f>'Balance sheet group - Equ&amp;Liab'!H19-R42</f>
        <v>0</v>
      </c>
      <c r="AB42" s="130">
        <f>G42+I42+K42+M42+O42-Q42</f>
        <v>0</v>
      </c>
      <c r="AC42" s="130">
        <f>H42+J42+L42+N42+P42-R42</f>
        <v>0</v>
      </c>
    </row>
    <row r="43" spans="1:29" s="135" customFormat="1" ht="36" customHeight="1" x14ac:dyDescent="0.25">
      <c r="A43" s="133"/>
      <c r="B43" s="133" t="s">
        <v>14</v>
      </c>
      <c r="C43" s="133" t="s">
        <v>96</v>
      </c>
      <c r="D43" s="133"/>
      <c r="E43" s="133"/>
      <c r="F43" s="133"/>
      <c r="G43" s="63">
        <v>11245.675880889999</v>
      </c>
      <c r="H43" s="58">
        <v>11220.93715028</v>
      </c>
      <c r="I43" s="63">
        <v>25.84692982</v>
      </c>
      <c r="J43" s="58">
        <v>25.846828380000002</v>
      </c>
      <c r="K43" s="63">
        <v>87064.583284880006</v>
      </c>
      <c r="L43" s="58">
        <v>86675.848028160006</v>
      </c>
      <c r="M43" s="63">
        <v>442.56766433000001</v>
      </c>
      <c r="N43" s="58">
        <v>440.28609166000001</v>
      </c>
      <c r="O43" s="63">
        <v>9742.8102812599991</v>
      </c>
      <c r="P43" s="58">
        <v>9745.3079681899999</v>
      </c>
      <c r="Q43" s="63">
        <v>108521.48404118</v>
      </c>
      <c r="R43" s="58">
        <v>108108.22606667</v>
      </c>
      <c r="S43" s="134"/>
      <c r="T43" s="216"/>
      <c r="U43" s="210"/>
      <c r="V43" s="210"/>
      <c r="W43" s="128"/>
      <c r="Z43" s="130">
        <f>'Balance sheet group - Equ&amp;Liab'!E20-Q43</f>
        <v>0</v>
      </c>
      <c r="AA43" s="130">
        <f>'Balance sheet group - Equ&amp;Liab'!H20-R43</f>
        <v>0</v>
      </c>
      <c r="AB43" s="130">
        <f t="shared" ref="AB43:AB51" si="4">G43+I43+K43+M43+O43-Q43</f>
        <v>0</v>
      </c>
      <c r="AC43" s="130">
        <f t="shared" ref="AC43:AC51" si="5">H43+J43+L43+N43+P43-R43</f>
        <v>0</v>
      </c>
    </row>
    <row r="44" spans="1:29" s="135" customFormat="1" ht="36" customHeight="1" x14ac:dyDescent="0.25">
      <c r="A44" s="133"/>
      <c r="B44" s="133" t="s">
        <v>22</v>
      </c>
      <c r="C44" s="133" t="s">
        <v>97</v>
      </c>
      <c r="D44" s="133"/>
      <c r="E44" s="133"/>
      <c r="F44" s="133"/>
      <c r="G44" s="63">
        <v>9637.7064342199992</v>
      </c>
      <c r="H44" s="58">
        <v>9196.91086301</v>
      </c>
      <c r="I44" s="63">
        <v>43127.791289649998</v>
      </c>
      <c r="J44" s="58">
        <v>42354.547435100001</v>
      </c>
      <c r="K44" s="63">
        <v>2719.6772359400002</v>
      </c>
      <c r="L44" s="58">
        <v>2841.4748172899999</v>
      </c>
      <c r="M44" s="63">
        <v>4263.5245786799996</v>
      </c>
      <c r="N44" s="58">
        <v>4254.2270708799997</v>
      </c>
      <c r="O44" s="63">
        <v>2746.2622284499998</v>
      </c>
      <c r="P44" s="58">
        <v>2714.9635855299998</v>
      </c>
      <c r="Q44" s="63">
        <v>62494.961766939996</v>
      </c>
      <c r="R44" s="58">
        <v>61362.123771810002</v>
      </c>
      <c r="S44" s="134"/>
      <c r="T44" s="216"/>
      <c r="U44" s="210"/>
      <c r="V44" s="210"/>
      <c r="W44" s="93"/>
      <c r="Z44" s="130">
        <f>'Balance sheet group - Equ&amp;Liab'!E21-Q44</f>
        <v>0</v>
      </c>
      <c r="AA44" s="130">
        <f>'Balance sheet group - Equ&amp;Liab'!H21-R44</f>
        <v>0</v>
      </c>
      <c r="AB44" s="130">
        <f t="shared" si="4"/>
        <v>0</v>
      </c>
      <c r="AC44" s="130">
        <f t="shared" si="5"/>
        <v>0</v>
      </c>
    </row>
    <row r="45" spans="1:29" s="135" customFormat="1" ht="36" customHeight="1" x14ac:dyDescent="0.25">
      <c r="A45" s="133"/>
      <c r="B45" s="133" t="s">
        <v>24</v>
      </c>
      <c r="C45" s="133" t="s">
        <v>98</v>
      </c>
      <c r="D45" s="133"/>
      <c r="E45" s="133"/>
      <c r="F45" s="133"/>
      <c r="G45" s="63">
        <v>339.06743806999998</v>
      </c>
      <c r="H45" s="58">
        <v>316.58998154</v>
      </c>
      <c r="I45" s="63">
        <v>135.38523257</v>
      </c>
      <c r="J45" s="58">
        <v>242.72467807000001</v>
      </c>
      <c r="K45" s="63">
        <v>17551.26478465</v>
      </c>
      <c r="L45" s="58">
        <v>17749.405276400001</v>
      </c>
      <c r="M45" s="63">
        <v>94.636133049999998</v>
      </c>
      <c r="N45" s="58">
        <v>95.861884739999994</v>
      </c>
      <c r="O45" s="63">
        <v>564.83209108999995</v>
      </c>
      <c r="P45" s="58">
        <v>620.93063824000001</v>
      </c>
      <c r="Q45" s="63">
        <v>18685.18567943</v>
      </c>
      <c r="R45" s="58">
        <v>19025.512458990001</v>
      </c>
      <c r="S45" s="134"/>
      <c r="T45" s="216"/>
      <c r="U45" s="210"/>
      <c r="V45" s="210"/>
      <c r="W45" s="93"/>
      <c r="Z45" s="130">
        <f>'Balance sheet group - Equ&amp;Liab'!E22-Q45</f>
        <v>0</v>
      </c>
      <c r="AA45" s="130">
        <f>'Balance sheet group - Equ&amp;Liab'!H22-R45</f>
        <v>0</v>
      </c>
      <c r="AB45" s="130">
        <f t="shared" si="4"/>
        <v>0</v>
      </c>
      <c r="AC45" s="130">
        <f t="shared" si="5"/>
        <v>0</v>
      </c>
    </row>
    <row r="46" spans="1:29" s="135" customFormat="1" ht="36" customHeight="1" x14ac:dyDescent="0.25">
      <c r="A46" s="133"/>
      <c r="B46" s="133" t="s">
        <v>16</v>
      </c>
      <c r="C46" s="133"/>
      <c r="D46" s="133"/>
      <c r="E46" s="133"/>
      <c r="F46" s="133"/>
      <c r="G46" s="131">
        <v>21516.860433349997</v>
      </c>
      <c r="H46" s="132">
        <v>21106.437739540001</v>
      </c>
      <c r="I46" s="131">
        <v>49693.453012289996</v>
      </c>
      <c r="J46" s="132">
        <v>48888.340049359998</v>
      </c>
      <c r="K46" s="131">
        <v>107580.36922586002</v>
      </c>
      <c r="L46" s="132">
        <v>107470.86463377002</v>
      </c>
      <c r="M46" s="131">
        <v>5727.5854383200003</v>
      </c>
      <c r="N46" s="132">
        <v>5255.46211408</v>
      </c>
      <c r="O46" s="131">
        <v>14891.399393969999</v>
      </c>
      <c r="P46" s="132">
        <v>14758.537833729999</v>
      </c>
      <c r="Q46" s="131">
        <v>199409.66750379003</v>
      </c>
      <c r="R46" s="132">
        <v>197479.64237048003</v>
      </c>
      <c r="S46" s="134"/>
      <c r="T46" s="216"/>
      <c r="U46" s="210"/>
      <c r="V46" s="210"/>
      <c r="W46" s="93"/>
      <c r="Z46" s="130">
        <f>'Balance sheet group - Equ&amp;Liab'!F23-Q46</f>
        <v>0</v>
      </c>
      <c r="AA46" s="130">
        <f>'Balance sheet group - Equ&amp;Liab'!H23-R46</f>
        <v>0</v>
      </c>
      <c r="AB46" s="130">
        <f t="shared" si="4"/>
        <v>0</v>
      </c>
      <c r="AC46" s="130">
        <f t="shared" si="5"/>
        <v>0</v>
      </c>
    </row>
    <row r="47" spans="1:29" s="140" customFormat="1" ht="36" customHeight="1" x14ac:dyDescent="0.3">
      <c r="A47" s="126" t="s">
        <v>34</v>
      </c>
      <c r="B47" s="217" t="s">
        <v>69</v>
      </c>
      <c r="C47" s="217"/>
      <c r="D47" s="217"/>
      <c r="E47" s="217"/>
      <c r="F47" s="217"/>
      <c r="G47" s="63">
        <v>0</v>
      </c>
      <c r="H47" s="58">
        <v>0</v>
      </c>
      <c r="I47" s="63">
        <v>0</v>
      </c>
      <c r="J47" s="58">
        <v>0</v>
      </c>
      <c r="K47" s="63">
        <v>5495.5906014000002</v>
      </c>
      <c r="L47" s="58">
        <v>5340.6708016000002</v>
      </c>
      <c r="M47" s="63">
        <v>0</v>
      </c>
      <c r="N47" s="58">
        <v>0</v>
      </c>
      <c r="O47" s="63">
        <v>3144.5769831500002</v>
      </c>
      <c r="P47" s="58">
        <v>3088.32965427</v>
      </c>
      <c r="Q47" s="63">
        <v>8640.1675845499994</v>
      </c>
      <c r="R47" s="58">
        <v>8429.0004558700002</v>
      </c>
      <c r="S47" s="138"/>
      <c r="T47" s="216"/>
      <c r="U47" s="210"/>
      <c r="V47" s="210"/>
      <c r="W47" s="139"/>
      <c r="Z47" s="130">
        <f>'Balance sheet group - Equ&amp;Liab'!F24-Q47</f>
        <v>0</v>
      </c>
      <c r="AA47" s="130">
        <f>'Balance sheet group - Equ&amp;Liab'!H24-R47</f>
        <v>0</v>
      </c>
      <c r="AB47" s="130">
        <f t="shared" si="4"/>
        <v>0</v>
      </c>
      <c r="AC47" s="130">
        <f t="shared" si="5"/>
        <v>0</v>
      </c>
    </row>
    <row r="48" spans="1:29" s="140" customFormat="1" ht="36" customHeight="1" x14ac:dyDescent="0.3">
      <c r="A48" s="126" t="s">
        <v>36</v>
      </c>
      <c r="B48" s="126" t="s">
        <v>70</v>
      </c>
      <c r="C48" s="126"/>
      <c r="D48" s="126"/>
      <c r="E48" s="126"/>
      <c r="F48" s="126"/>
      <c r="G48" s="63">
        <v>257.27907779999998</v>
      </c>
      <c r="H48" s="58">
        <v>234.95985843</v>
      </c>
      <c r="I48" s="63">
        <v>679.01329270999997</v>
      </c>
      <c r="J48" s="58">
        <v>674.15686059999996</v>
      </c>
      <c r="K48" s="63">
        <v>1730.00882176</v>
      </c>
      <c r="L48" s="58">
        <v>1919.9612385999999</v>
      </c>
      <c r="M48" s="63">
        <v>1018.19226098</v>
      </c>
      <c r="N48" s="58">
        <v>983.10894103999999</v>
      </c>
      <c r="O48" s="63">
        <v>1196.53328683</v>
      </c>
      <c r="P48" s="58">
        <v>1082.7939649899999</v>
      </c>
      <c r="Q48" s="63">
        <v>4881.0267400799994</v>
      </c>
      <c r="R48" s="58">
        <v>4894.9808636600001</v>
      </c>
      <c r="S48" s="138"/>
      <c r="T48" s="216"/>
      <c r="U48" s="210"/>
      <c r="V48" s="210"/>
      <c r="W48" s="139"/>
      <c r="Z48" s="130">
        <f>'Balance sheet group - Equ&amp;Liab'!F25-Q48</f>
        <v>0</v>
      </c>
      <c r="AA48" s="130">
        <f>'Balance sheet group - Equ&amp;Liab'!H25-R48</f>
        <v>0</v>
      </c>
      <c r="AB48" s="130">
        <f t="shared" si="4"/>
        <v>0</v>
      </c>
      <c r="AC48" s="130">
        <f t="shared" si="5"/>
        <v>0</v>
      </c>
    </row>
    <row r="49" spans="1:29" s="140" customFormat="1" ht="36" customHeight="1" x14ac:dyDescent="0.3">
      <c r="A49" s="126" t="s">
        <v>38</v>
      </c>
      <c r="B49" s="126" t="s">
        <v>99</v>
      </c>
      <c r="C49" s="126"/>
      <c r="D49" s="126"/>
      <c r="E49" s="126"/>
      <c r="F49" s="126"/>
      <c r="G49" s="63">
        <v>0</v>
      </c>
      <c r="H49" s="58">
        <v>0</v>
      </c>
      <c r="I49" s="63">
        <v>0</v>
      </c>
      <c r="J49" s="58">
        <v>0</v>
      </c>
      <c r="K49" s="63">
        <v>0</v>
      </c>
      <c r="L49" s="58">
        <v>0</v>
      </c>
      <c r="M49" s="63">
        <v>0</v>
      </c>
      <c r="N49" s="58">
        <v>0</v>
      </c>
      <c r="O49" s="63">
        <v>0</v>
      </c>
      <c r="P49" s="58">
        <v>0</v>
      </c>
      <c r="Q49" s="63">
        <v>0</v>
      </c>
      <c r="R49" s="58">
        <v>0</v>
      </c>
      <c r="S49" s="138"/>
      <c r="T49" s="216"/>
      <c r="U49" s="210"/>
      <c r="V49" s="210"/>
      <c r="W49" s="139"/>
      <c r="Z49" s="130"/>
      <c r="AA49" s="130"/>
      <c r="AB49" s="130"/>
      <c r="AC49" s="130"/>
    </row>
    <row r="50" spans="1:29" s="129" customFormat="1" ht="36" customHeight="1" x14ac:dyDescent="0.3">
      <c r="A50" s="126" t="s">
        <v>42</v>
      </c>
      <c r="B50" s="126" t="s">
        <v>100</v>
      </c>
      <c r="C50" s="126"/>
      <c r="D50" s="126"/>
      <c r="E50" s="126"/>
      <c r="F50" s="126"/>
      <c r="G50" s="131">
        <v>7532.8909777300005</v>
      </c>
      <c r="H50" s="132">
        <v>7498.4303204000007</v>
      </c>
      <c r="I50" s="131">
        <v>8694.2742730999998</v>
      </c>
      <c r="J50" s="132">
        <v>7948.6627818100005</v>
      </c>
      <c r="K50" s="131">
        <v>3734.5295780699998</v>
      </c>
      <c r="L50" s="132">
        <v>3541.9677945200001</v>
      </c>
      <c r="M50" s="131">
        <v>449.60338259000002</v>
      </c>
      <c r="N50" s="132">
        <v>448.54089671999998</v>
      </c>
      <c r="O50" s="131">
        <v>1462.54935</v>
      </c>
      <c r="P50" s="132">
        <v>1560.5533164000001</v>
      </c>
      <c r="Q50" s="131">
        <v>21873.847561490002</v>
      </c>
      <c r="R50" s="132">
        <v>20998.155109849999</v>
      </c>
      <c r="S50" s="138"/>
      <c r="T50" s="216"/>
      <c r="U50" s="210"/>
      <c r="V50" s="210"/>
      <c r="W50" s="139"/>
      <c r="Z50" s="130">
        <f>'Balance sheet group - Equ&amp;Liab'!F31+'Balance sheet group - Equ&amp;Liab'!F32-Q50</f>
        <v>0</v>
      </c>
      <c r="AA50" s="130">
        <f>'Balance sheet group - Equ&amp;Liab'!H31+'Balance sheet group - Equ&amp;Liab'!H32-R50</f>
        <v>0</v>
      </c>
      <c r="AB50" s="130">
        <f t="shared" si="4"/>
        <v>0</v>
      </c>
      <c r="AC50" s="130">
        <f t="shared" si="5"/>
        <v>0</v>
      </c>
    </row>
    <row r="51" spans="1:29" s="143" customFormat="1" ht="36" customHeight="1" thickBot="1" x14ac:dyDescent="0.35">
      <c r="A51" s="66" t="s">
        <v>101</v>
      </c>
      <c r="B51" s="67"/>
      <c r="C51" s="67"/>
      <c r="D51" s="67"/>
      <c r="E51" s="66"/>
      <c r="F51" s="67"/>
      <c r="G51" s="68">
        <v>30492.096787719995</v>
      </c>
      <c r="H51" s="141">
        <v>29834.981449930005</v>
      </c>
      <c r="I51" s="68">
        <v>62057.287523690007</v>
      </c>
      <c r="J51" s="141">
        <v>60709.204881969992</v>
      </c>
      <c r="K51" s="68">
        <v>118540.49822709005</v>
      </c>
      <c r="L51" s="141">
        <v>118273.46446849001</v>
      </c>
      <c r="M51" s="68">
        <v>7195.3810818900001</v>
      </c>
      <c r="N51" s="141">
        <v>6687.1119518400001</v>
      </c>
      <c r="O51" s="68">
        <v>20707.59956902</v>
      </c>
      <c r="P51" s="141">
        <v>20515.295879540005</v>
      </c>
      <c r="Q51" s="68">
        <v>238992.86318940998</v>
      </c>
      <c r="R51" s="141">
        <v>236020.05863176999</v>
      </c>
      <c r="S51" s="94"/>
      <c r="T51" s="216"/>
      <c r="U51" s="210"/>
      <c r="V51" s="210"/>
      <c r="W51" s="142"/>
      <c r="Y51" s="144"/>
      <c r="Z51" s="145">
        <f>'Balance sheet group - Equ&amp;Liab'!F17+'Balance sheet group - Equ&amp;Liab'!F23+'Balance sheet group - Equ&amp;Liab'!F24+'Balance sheet group - Equ&amp;Liab'!F25+'Balance sheet group - Equ&amp;Liab'!F31+'Balance sheet group - Equ&amp;Liab'!F32+'Balance sheet group - Equ&amp;Liab'!F33-Q51</f>
        <v>0</v>
      </c>
      <c r="AA51" s="145">
        <f>'Balance sheet group - Equ&amp;Liab'!H17+'Balance sheet group - Equ&amp;Liab'!H23+'Balance sheet group - Equ&amp;Liab'!H24+'Balance sheet group - Equ&amp;Liab'!H25+'Balance sheet group - Equ&amp;Liab'!H31+'Balance sheet group - Equ&amp;Liab'!H32+'Balance sheet group - Equ&amp;Liab'!H33-R51</f>
        <v>0</v>
      </c>
      <c r="AB51" s="145">
        <f t="shared" si="4"/>
        <v>0</v>
      </c>
      <c r="AC51" s="145">
        <f t="shared" si="5"/>
        <v>0</v>
      </c>
    </row>
    <row r="52" spans="1:29" s="143" customFormat="1" ht="21.75" customHeight="1" thickTop="1" x14ac:dyDescent="0.25">
      <c r="A52" s="50"/>
      <c r="B52" s="150"/>
      <c r="C52" s="150"/>
      <c r="D52" s="150"/>
      <c r="E52" s="151"/>
      <c r="F52" s="150"/>
      <c r="G52" s="185"/>
      <c r="H52" s="186"/>
      <c r="I52" s="185"/>
      <c r="J52" s="186"/>
      <c r="K52" s="185"/>
      <c r="L52" s="186"/>
      <c r="M52" s="186"/>
      <c r="N52" s="186"/>
      <c r="O52" s="185"/>
      <c r="P52" s="186"/>
      <c r="Q52" s="131">
        <v>32160.28555122</v>
      </c>
      <c r="R52" s="132">
        <v>31784.667170330002</v>
      </c>
      <c r="S52" s="94"/>
      <c r="T52" s="216"/>
      <c r="U52" s="210"/>
      <c r="V52" s="210"/>
      <c r="W52" s="94"/>
      <c r="Y52" s="144"/>
    </row>
    <row r="53" spans="1:29" s="143" customFormat="1" ht="21.75" customHeight="1" thickBot="1" x14ac:dyDescent="0.3">
      <c r="A53" s="197" t="s">
        <v>105</v>
      </c>
      <c r="B53" s="150"/>
      <c r="C53" s="150"/>
      <c r="D53" s="150"/>
      <c r="E53" s="151"/>
      <c r="F53" s="150"/>
      <c r="G53" s="185"/>
      <c r="H53" s="186"/>
      <c r="I53" s="185"/>
      <c r="J53" s="186"/>
      <c r="K53" s="185"/>
      <c r="L53" s="186"/>
      <c r="M53" s="186"/>
      <c r="N53" s="186"/>
      <c r="O53" s="185"/>
      <c r="P53" s="186"/>
      <c r="Q53" s="153">
        <v>271153.14874062996</v>
      </c>
      <c r="R53" s="152">
        <v>267804.72580209997</v>
      </c>
      <c r="S53" s="94"/>
      <c r="T53" s="216"/>
      <c r="U53" s="210"/>
      <c r="V53" s="210"/>
      <c r="W53" s="94"/>
      <c r="Y53" s="144"/>
    </row>
    <row r="54" spans="1:29" ht="15.6" thickTop="1" x14ac:dyDescent="0.25">
      <c r="T54" s="216"/>
      <c r="U54" s="210"/>
      <c r="V54" s="210"/>
    </row>
    <row r="55" spans="1:29" x14ac:dyDescent="0.25">
      <c r="T55" s="216"/>
      <c r="U55" s="210"/>
      <c r="V55" s="210"/>
    </row>
    <row r="56" spans="1:29" x14ac:dyDescent="0.25">
      <c r="R56" s="118"/>
      <c r="S56" s="118"/>
      <c r="T56" s="216"/>
      <c r="U56" s="210"/>
      <c r="V56" s="210"/>
    </row>
    <row r="57" spans="1:29" x14ac:dyDescent="0.25">
      <c r="T57" s="216"/>
      <c r="U57" s="210"/>
      <c r="V57" s="210"/>
    </row>
    <row r="58" spans="1:29" x14ac:dyDescent="0.25">
      <c r="T58" s="216"/>
      <c r="U58" s="210"/>
      <c r="V58" s="210"/>
    </row>
    <row r="59" spans="1:29" x14ac:dyDescent="0.25">
      <c r="T59" s="216"/>
      <c r="U59" s="210"/>
      <c r="V59" s="210"/>
    </row>
    <row r="95" spans="7:24" ht="18.75" customHeight="1" x14ac:dyDescent="0.25"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X95" s="154"/>
    </row>
    <row r="96" spans="7:24" ht="18.75" customHeight="1" x14ac:dyDescent="0.25"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X96" s="154"/>
    </row>
    <row r="97" spans="7:24" ht="18.75" customHeight="1" x14ac:dyDescent="0.25"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X97" s="154"/>
    </row>
    <row r="98" spans="7:24" ht="18.75" customHeight="1" x14ac:dyDescent="0.25"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X98" s="154"/>
    </row>
    <row r="99" spans="7:24" ht="18.75" customHeight="1" x14ac:dyDescent="0.25"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X99" s="154"/>
    </row>
    <row r="100" spans="7:24" ht="18.75" customHeight="1" x14ac:dyDescent="0.25"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X100" s="154"/>
    </row>
    <row r="101" spans="7:24" ht="18.75" customHeight="1" x14ac:dyDescent="0.25"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X101" s="154"/>
    </row>
    <row r="102" spans="7:24" ht="18.75" customHeight="1" x14ac:dyDescent="0.25"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X102" s="154"/>
    </row>
    <row r="103" spans="7:24" ht="18.75" customHeight="1" x14ac:dyDescent="0.25"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X103" s="154"/>
    </row>
    <row r="104" spans="7:24" ht="18.75" customHeight="1" x14ac:dyDescent="0.25"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X104" s="154"/>
    </row>
    <row r="105" spans="7:24" ht="18.75" customHeight="1" x14ac:dyDescent="0.25"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X105" s="154"/>
    </row>
    <row r="106" spans="7:24" ht="18.75" customHeight="1" x14ac:dyDescent="0.25"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X106" s="154"/>
    </row>
    <row r="107" spans="7:24" ht="18.75" customHeight="1" x14ac:dyDescent="0.25"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X107" s="154"/>
    </row>
    <row r="108" spans="7:24" ht="18.75" customHeight="1" x14ac:dyDescent="0.25"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X108" s="154"/>
    </row>
    <row r="109" spans="7:24" ht="18.75" customHeight="1" x14ac:dyDescent="0.25"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X109" s="154"/>
    </row>
    <row r="110" spans="7:24" ht="18.75" customHeight="1" x14ac:dyDescent="0.25"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X110" s="154"/>
    </row>
    <row r="111" spans="7:24" ht="18.75" customHeight="1" x14ac:dyDescent="0.25"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X111" s="154"/>
    </row>
    <row r="112" spans="7:24" ht="18.75" customHeight="1" x14ac:dyDescent="0.25">
      <c r="G112" s="154"/>
    </row>
    <row r="113" spans="7:17" ht="18.75" customHeight="1" x14ac:dyDescent="0.25">
      <c r="G113" s="154"/>
    </row>
    <row r="114" spans="7:17" ht="18.75" customHeight="1" x14ac:dyDescent="0.25">
      <c r="G114" s="154"/>
    </row>
    <row r="115" spans="7:17" ht="18.75" customHeight="1" x14ac:dyDescent="0.25">
      <c r="G115" s="154"/>
    </row>
    <row r="116" spans="7:17" ht="18.75" customHeight="1" x14ac:dyDescent="0.25"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</row>
    <row r="117" spans="7:17" ht="18.75" customHeight="1" x14ac:dyDescent="0.25"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</row>
    <row r="118" spans="7:17" ht="18.75" customHeight="1" x14ac:dyDescent="0.25"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</row>
    <row r="119" spans="7:17" ht="18.75" customHeight="1" x14ac:dyDescent="0.25"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</row>
    <row r="120" spans="7:17" ht="18.75" customHeight="1" x14ac:dyDescent="0.25"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</row>
    <row r="121" spans="7:17" ht="18.75" customHeight="1" x14ac:dyDescent="0.25"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</row>
    <row r="122" spans="7:17" ht="18.75" customHeight="1" x14ac:dyDescent="0.25"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</row>
    <row r="123" spans="7:17" ht="18.75" customHeight="1" x14ac:dyDescent="0.25"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</row>
    <row r="124" spans="7:17" ht="18.75" customHeight="1" x14ac:dyDescent="0.25"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</row>
    <row r="125" spans="7:17" ht="18.75" customHeight="1" x14ac:dyDescent="0.25"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</row>
    <row r="126" spans="7:17" ht="18.75" customHeight="1" x14ac:dyDescent="0.25"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</row>
    <row r="127" spans="7:17" ht="18.75" customHeight="1" x14ac:dyDescent="0.25"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</row>
    <row r="128" spans="7:17" ht="18.75" customHeight="1" x14ac:dyDescent="0.25"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</row>
  </sheetData>
  <mergeCells count="26">
    <mergeCell ref="B47:F47"/>
    <mergeCell ref="T1:T30"/>
    <mergeCell ref="U1:U30"/>
    <mergeCell ref="V1:V30"/>
    <mergeCell ref="G7:J7"/>
    <mergeCell ref="K7:P7"/>
    <mergeCell ref="Q7:R7"/>
    <mergeCell ref="G8:H8"/>
    <mergeCell ref="I8:J8"/>
    <mergeCell ref="K8:L8"/>
    <mergeCell ref="M8:N8"/>
    <mergeCell ref="O8:P8"/>
    <mergeCell ref="C12:F12"/>
    <mergeCell ref="C13:F13"/>
    <mergeCell ref="C21:F21"/>
    <mergeCell ref="U31:U59"/>
    <mergeCell ref="V31:V59"/>
    <mergeCell ref="G37:J37"/>
    <mergeCell ref="K37:P37"/>
    <mergeCell ref="Q37:R37"/>
    <mergeCell ref="G38:H38"/>
    <mergeCell ref="I38:J38"/>
    <mergeCell ref="K38:L38"/>
    <mergeCell ref="M38:N38"/>
    <mergeCell ref="T31:T59"/>
    <mergeCell ref="O38:P38"/>
  </mergeCells>
  <pageMargins left="0.35433070866141736" right="0.23622047244094491" top="0.78740157480314965" bottom="0.19685039370078741" header="0.19685039370078741" footer="0.19685039370078741"/>
  <pageSetup paperSize="9" scale="42" fitToHeight="2" orientation="landscape" r:id="rId1"/>
  <headerFooter alignWithMargins="0"/>
  <rowBreaks count="1" manualBreakCount="1">
    <brk id="30" max="24" man="1"/>
  </row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206"/>
  <sheetViews>
    <sheetView showGridLines="0" workbookViewId="0">
      <selection activeCell="A2" sqref="A2"/>
    </sheetView>
  </sheetViews>
  <sheetFormatPr baseColWidth="10" defaultColWidth="9.33203125" defaultRowHeight="13.2" x14ac:dyDescent="0.25"/>
  <cols>
    <col min="1" max="1" width="2.6640625" customWidth="1"/>
    <col min="2" max="2" width="1.109375" customWidth="1"/>
    <col min="3" max="3" width="18.88671875" customWidth="1"/>
    <col min="4" max="4" width="15.33203125" customWidth="1"/>
    <col min="5" max="6" width="8.6640625" customWidth="1"/>
    <col min="7" max="11" width="21.6640625" customWidth="1"/>
  </cols>
  <sheetData>
    <row r="1" spans="3:12" ht="24" customHeight="1" x14ac:dyDescent="0.35">
      <c r="H1" s="1" t="s">
        <v>0</v>
      </c>
    </row>
    <row r="2" spans="3:12" s="5" customFormat="1" ht="33.75" customHeight="1" x14ac:dyDescent="0.25">
      <c r="H2" s="11"/>
      <c r="I2" s="13"/>
      <c r="K2" s="11"/>
      <c r="L2" s="13"/>
    </row>
    <row r="3" spans="3:12" s="4" customFormat="1" ht="18" customHeight="1" x14ac:dyDescent="0.25"/>
    <row r="5" spans="3:12" x14ac:dyDescent="0.25">
      <c r="G5" s="6" t="s">
        <v>1</v>
      </c>
      <c r="H5" s="2"/>
      <c r="I5" s="2"/>
      <c r="J5" s="2"/>
      <c r="K5" s="3"/>
    </row>
    <row r="6" spans="3:12" x14ac:dyDescent="0.25">
      <c r="G6" s="20"/>
      <c r="H6" s="21"/>
      <c r="I6" s="8"/>
      <c r="J6" s="22"/>
      <c r="K6" s="25"/>
    </row>
    <row r="7" spans="3:12" x14ac:dyDescent="0.25">
      <c r="G7" s="17"/>
      <c r="H7" s="18"/>
      <c r="I7" s="9"/>
      <c r="J7" s="19"/>
      <c r="K7" s="23"/>
    </row>
    <row r="8" spans="3:12" x14ac:dyDescent="0.25">
      <c r="G8" s="17"/>
      <c r="H8" s="18"/>
      <c r="I8" s="9"/>
      <c r="J8" s="19"/>
      <c r="K8" s="23"/>
    </row>
    <row r="9" spans="3:12" x14ac:dyDescent="0.25">
      <c r="G9" s="17"/>
      <c r="H9" s="18"/>
      <c r="I9" s="9"/>
      <c r="J9" s="19"/>
      <c r="K9" s="23"/>
    </row>
    <row r="10" spans="3:12" x14ac:dyDescent="0.25">
      <c r="G10" s="17"/>
      <c r="H10" s="18"/>
      <c r="I10" s="9"/>
      <c r="J10" s="19"/>
      <c r="K10" s="23"/>
    </row>
    <row r="11" spans="3:12" x14ac:dyDescent="0.25">
      <c r="G11" s="14"/>
      <c r="H11" s="15"/>
      <c r="I11" s="10"/>
      <c r="J11" s="16"/>
      <c r="K11" s="24"/>
    </row>
    <row r="13" spans="3:12" x14ac:dyDescent="0.25">
      <c r="C13" s="26"/>
      <c r="D13" s="27"/>
    </row>
    <row r="14" spans="3:12" x14ac:dyDescent="0.25">
      <c r="C14" s="28"/>
      <c r="D14" s="28"/>
      <c r="F14" t="s">
        <v>2</v>
      </c>
    </row>
    <row r="15" spans="3:12" x14ac:dyDescent="0.25">
      <c r="C15" s="29"/>
      <c r="D15" s="29"/>
      <c r="F15" t="s">
        <v>2</v>
      </c>
    </row>
    <row r="16" spans="3:12" x14ac:dyDescent="0.25">
      <c r="C16" s="26"/>
      <c r="D16" s="26"/>
      <c r="F16" t="s">
        <v>2</v>
      </c>
    </row>
    <row r="17" spans="3:6" x14ac:dyDescent="0.25">
      <c r="C17" s="26"/>
      <c r="D17" s="26"/>
      <c r="F17" t="s">
        <v>2</v>
      </c>
    </row>
    <row r="18" spans="3:6" x14ac:dyDescent="0.25">
      <c r="C18" s="26"/>
      <c r="D18" s="26"/>
      <c r="F18" t="s">
        <v>2</v>
      </c>
    </row>
    <row r="19" spans="3:6" x14ac:dyDescent="0.25">
      <c r="C19" s="26"/>
      <c r="D19" s="26"/>
      <c r="F19" t="s">
        <v>2</v>
      </c>
    </row>
    <row r="20" spans="3:6" x14ac:dyDescent="0.25">
      <c r="C20" s="26"/>
      <c r="D20" s="26"/>
      <c r="F20" t="s">
        <v>2</v>
      </c>
    </row>
    <row r="21" spans="3:6" x14ac:dyDescent="0.25">
      <c r="C21" s="26"/>
      <c r="D21" s="26"/>
      <c r="F21" t="s">
        <v>2</v>
      </c>
    </row>
    <row r="22" spans="3:6" x14ac:dyDescent="0.25">
      <c r="C22" s="26"/>
      <c r="D22" s="26"/>
      <c r="F22" t="s">
        <v>2</v>
      </c>
    </row>
    <row r="23" spans="3:6" x14ac:dyDescent="0.25">
      <c r="C23" s="26"/>
      <c r="D23" s="26"/>
      <c r="F23" t="s">
        <v>2</v>
      </c>
    </row>
    <row r="24" spans="3:6" x14ac:dyDescent="0.25">
      <c r="C24" s="26"/>
      <c r="D24" s="26"/>
      <c r="F24" t="s">
        <v>2</v>
      </c>
    </row>
    <row r="25" spans="3:6" x14ac:dyDescent="0.25">
      <c r="C25" s="26"/>
      <c r="D25" s="26"/>
      <c r="F25" t="s">
        <v>2</v>
      </c>
    </row>
    <row r="26" spans="3:6" x14ac:dyDescent="0.25">
      <c r="C26" s="26"/>
      <c r="D26" s="26"/>
      <c r="F26" t="s">
        <v>2</v>
      </c>
    </row>
    <row r="27" spans="3:6" x14ac:dyDescent="0.25">
      <c r="C27" s="26"/>
      <c r="D27" s="26"/>
      <c r="F27" t="s">
        <v>2</v>
      </c>
    </row>
    <row r="28" spans="3:6" x14ac:dyDescent="0.25">
      <c r="C28" s="26"/>
      <c r="D28" s="26"/>
      <c r="F28" t="s">
        <v>2</v>
      </c>
    </row>
    <row r="29" spans="3:6" x14ac:dyDescent="0.25">
      <c r="C29" s="26"/>
      <c r="D29" s="26"/>
      <c r="F29" t="s">
        <v>2</v>
      </c>
    </row>
    <row r="30" spans="3:6" x14ac:dyDescent="0.25">
      <c r="C30" s="26"/>
      <c r="D30" s="26"/>
      <c r="F30" t="s">
        <v>2</v>
      </c>
    </row>
    <row r="31" spans="3:6" x14ac:dyDescent="0.25">
      <c r="C31" s="26"/>
      <c r="D31" s="26"/>
      <c r="F31" t="s">
        <v>2</v>
      </c>
    </row>
    <row r="32" spans="3:6" x14ac:dyDescent="0.25">
      <c r="C32" s="26"/>
      <c r="D32" s="26"/>
      <c r="F32" t="s">
        <v>2</v>
      </c>
    </row>
    <row r="33" spans="3:6" x14ac:dyDescent="0.25">
      <c r="C33" s="26"/>
      <c r="D33" s="27"/>
      <c r="F33" t="s">
        <v>2</v>
      </c>
    </row>
    <row r="34" spans="3:6" x14ac:dyDescent="0.25">
      <c r="C34" s="26"/>
      <c r="D34" s="27"/>
      <c r="F34" t="s">
        <v>2</v>
      </c>
    </row>
    <row r="35" spans="3:6" x14ac:dyDescent="0.25">
      <c r="C35" s="26"/>
      <c r="D35" s="27"/>
      <c r="F35" t="s">
        <v>2</v>
      </c>
    </row>
    <row r="36" spans="3:6" x14ac:dyDescent="0.25">
      <c r="F36" t="s">
        <v>2</v>
      </c>
    </row>
    <row r="37" spans="3:6" x14ac:dyDescent="0.25">
      <c r="F37" t="s">
        <v>2</v>
      </c>
    </row>
    <row r="38" spans="3:6" x14ac:dyDescent="0.25">
      <c r="F38" t="s">
        <v>2</v>
      </c>
    </row>
    <row r="39" spans="3:6" x14ac:dyDescent="0.25">
      <c r="F39" t="s">
        <v>2</v>
      </c>
    </row>
    <row r="40" spans="3:6" x14ac:dyDescent="0.25">
      <c r="F40" t="s">
        <v>2</v>
      </c>
    </row>
    <row r="41" spans="3:6" x14ac:dyDescent="0.25">
      <c r="F41" t="s">
        <v>2</v>
      </c>
    </row>
    <row r="42" spans="3:6" x14ac:dyDescent="0.25">
      <c r="F42" t="s">
        <v>2</v>
      </c>
    </row>
    <row r="43" spans="3:6" x14ac:dyDescent="0.25">
      <c r="F43" t="s">
        <v>2</v>
      </c>
    </row>
    <row r="44" spans="3:6" x14ac:dyDescent="0.25">
      <c r="F44" t="s">
        <v>2</v>
      </c>
    </row>
    <row r="45" spans="3:6" x14ac:dyDescent="0.25">
      <c r="F45" t="s">
        <v>2</v>
      </c>
    </row>
    <row r="46" spans="3:6" x14ac:dyDescent="0.25">
      <c r="F46" t="s">
        <v>2</v>
      </c>
    </row>
    <row r="47" spans="3:6" x14ac:dyDescent="0.25">
      <c r="F47" t="s">
        <v>2</v>
      </c>
    </row>
    <row r="48" spans="3:6" x14ac:dyDescent="0.25">
      <c r="F48" t="s">
        <v>2</v>
      </c>
    </row>
    <row r="201" spans="3:4" x14ac:dyDescent="0.25">
      <c r="C201" s="26"/>
      <c r="D201" s="27"/>
    </row>
    <row r="202" spans="3:4" x14ac:dyDescent="0.25">
      <c r="C202" s="26"/>
      <c r="D202" s="27"/>
    </row>
    <row r="203" spans="3:4" x14ac:dyDescent="0.25">
      <c r="C203" s="26"/>
      <c r="D203" s="27"/>
    </row>
    <row r="204" spans="3:4" x14ac:dyDescent="0.25">
      <c r="C204" s="26"/>
      <c r="D204" s="27"/>
    </row>
    <row r="205" spans="3:4" x14ac:dyDescent="0.25">
      <c r="C205" s="26"/>
      <c r="D205" s="27"/>
    </row>
    <row r="206" spans="3:4" x14ac:dyDescent="0.25">
      <c r="C206" s="26"/>
      <c r="D206" s="27"/>
    </row>
  </sheetData>
  <phoneticPr fontId="1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Application xmlns="http://www.sap.com/cof/excel/application">
  <Version>2</Version>
  <Revision>2.3.3.64113</Revision>
</Application>
</file>

<file path=customXml/item2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T 7 I S 3 a e v 5 3 n e p j 9 Z 1 W V 2 k a d 7 O 7 u f 7 u z v f D p + V z b v H t / 1 X 3 j 8 7 N W X L 9 6 c v n j 6 + 2 s v v / / Z i 2 d f H j 2 4 t 7 M z v j f + l P 4 l X P c f 3 4 0 3 e / z m 9 3 9 6 / O b 4 5 a s v f / L s 6 e m r 9 C 4 + O X t z + s V r / P r 6 9 / / J 4 1 d n x 0 + e n 5 7 Q y 8 d n L 0 5 f H T 2 2 v / 7 + 3 z 5 + 8 f Q 5 k b c p H i 2 L 8 r O P 2 n p N d A O I 3 / v 3 / / L J d 0 5 P 3 u B 9 + v / z r 0 5 f R 5 r d j c J / 8 / s T N i 9 P X 7 0 5 O 3 1 N F H v 1 e w d / n z 0 9 O n 7 + / M v v / v 5 P X x 1 / / v s T A v T L l y 8 f 3 6 X P H 3 N H R 7 8 3 0 Z t / I R J 3 X o 4 A e 3 X 6 7 N X p 6 2 / / / q e / 9 9 m b 3 / + L 4 5 N X X w q s 2 7 x L f 5 6 c v n a D + P p Y f H H 6 / I 0 F 8 / r r w 6 E / 3 4 D s 3 / 3 y 1 e / 1 5 M s v f y 8 P E h P 8 F i A M Q b 7 7 5 P c n J q G v X n w N I K b / 3 / / l 8 e v X 9 M f T 2 x P 1 z b d P v 1 B K 3 q b 5 6 z e / z / P T 3 / + r l 8 T F p 7 / / F 1 8 + D S Z h 5 7 2 I 9 + b V 8 Y v X z 4 i v P w z M j 7 / 4 S f 9 l / v O 9 X v 8 q f P 2 r 9 3 r 9 x Z e / / 3 d f H f s C 8 d 5 z 1 h n + b d 9 / / W 2 S S v r A y c M H M L J F 5 k x Z 5 7 1 Q e X n 8 6 v T F m w + c R w X C b 3 w N H F 5 / 9 f L l l 6 / e / P 6 v z 1 5 8 T h z 6 9 O X v r 5 L 1 N W B 9 9 f q U J P H N 2 R d n P 3 X 6 + 7 9 + 8 y W p v t s q m 7 u h O g W k k y + / e E m I v I b 1 g C 5 + f L f 7 6 W M Z + 4 v j L x h F + e v N 7 / P y 9 O i 7 V f 1 2 U l V v H 9 / 1 P n z 8 + o 2 R v i P i V u + v x 2 w N j / 4 f M C A b v a 4 H A A A = < / A p p l i c a t i o n > 
</file>

<file path=customXml/itemProps1.xml><?xml version="1.0" encoding="utf-8"?>
<ds:datastoreItem xmlns:ds="http://schemas.openxmlformats.org/officeDocument/2006/customXml" ds:itemID="{0C19BE16-9D91-43FF-8008-8C5432B0168F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F2634A87-F8A7-4081-8376-29A939EB6B5F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Balance sheet group - Assets</vt:lpstr>
      <vt:lpstr>Balance sheet group - Equ&amp;Liab</vt:lpstr>
      <vt:lpstr>Balance sheet segment reporting</vt:lpstr>
      <vt:lpstr>Graph</vt:lpstr>
      <vt:lpstr>'Balance sheet group - Assets'!Druckbereich</vt:lpstr>
      <vt:lpstr>'Balance sheet group - Equ&amp;Liab'!Druckbereich</vt:lpstr>
      <vt:lpstr>'Balance sheet segment reporting'!Druckbereich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short F/P - 2 versions - (AC)</dc:title>
  <dc:creator>I027330</dc:creator>
  <cp:lastModifiedBy>Brüssing Jasmin - Munich-MR</cp:lastModifiedBy>
  <cp:lastPrinted>2017-05-03T07:31:23Z</cp:lastPrinted>
  <dcterms:created xsi:type="dcterms:W3CDTF">2006-05-18T10:01:57Z</dcterms:created>
  <dcterms:modified xsi:type="dcterms:W3CDTF">2017-05-03T11:14:08Z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10_Balance Sheet Actual_V.0.6_20160427.xlsx</vt:lpwstr>
  </property>
  <property fmtid="{D5CDD505-2E9C-101B-9397-08002B2CF9AE}" pid="4" name="_NewReviewCycle">
    <vt:lpwstr/>
  </property>
  <property fmtid="{D5CDD505-2E9C-101B-9397-08002B2CF9AE}" pid="10" name="BExAnalyzer_Activesheet">
    <vt:lpwstr>Table</vt:lpwstr>
  </property>
</Properties>
</file>